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873" firstSheet="2"/>
  </bookViews>
  <sheets>
    <sheet name="附件2-1" sheetId="2" r:id="rId1"/>
    <sheet name="附件2-2" sheetId="3" r:id="rId2"/>
    <sheet name="附件2-3" sheetId="4" r:id="rId3"/>
    <sheet name="附件2-4" sheetId="5" r:id="rId4"/>
    <sheet name="附件2-5" sheetId="6" r:id="rId5"/>
    <sheet name="附件2-6" sheetId="7" r:id="rId6"/>
    <sheet name="附件2-7" sheetId="8" r:id="rId7"/>
    <sheet name="附件2-8" sheetId="9" r:id="rId8"/>
    <sheet name="附件2-9" sheetId="10" r:id="rId9"/>
    <sheet name="附件2-11" sheetId="12" r:id="rId10"/>
    <sheet name="附件2-10" sheetId="11" r:id="rId11"/>
    <sheet name="附件2-12" sheetId="13" r:id="rId12"/>
    <sheet name="附件2-13" sheetId="14" r:id="rId13"/>
    <sheet name="附件2-14" sheetId="15" r:id="rId14"/>
    <sheet name="附件2-15" sheetId="16" r:id="rId15"/>
    <sheet name="附件2-16" sheetId="17" r:id="rId16"/>
    <sheet name="附件2-17" sheetId="18" r:id="rId17"/>
    <sheet name="附件2-18" sheetId="19" r:id="rId18"/>
    <sheet name="附件2-19" sheetId="20" r:id="rId19"/>
  </sheets>
  <calcPr calcId="144525"/>
</workbook>
</file>

<file path=xl/sharedStrings.xml><?xml version="1.0" encoding="utf-8"?>
<sst xmlns="http://schemas.openxmlformats.org/spreadsheetml/2006/main" count="2121" uniqueCount="384">
  <si>
    <t>项目支出绩效目标自评表</t>
  </si>
  <si>
    <t xml:space="preserve">     (2022年度)</t>
  </si>
  <si>
    <t>单位（盖章）：黔东南州林业科学研究所</t>
  </si>
  <si>
    <t>填报日期：</t>
  </si>
  <si>
    <t>项目名称</t>
  </si>
  <si>
    <t>基于植物高光谱特征的油茶主要病虫害监测及诊断模型研究</t>
  </si>
  <si>
    <t>主管部门及代码</t>
  </si>
  <si>
    <t>黔东南州林业局（1152 2600 0097 5022 X5）</t>
  </si>
  <si>
    <t>实施单位</t>
  </si>
  <si>
    <t>黔东南州林业科学研究所</t>
  </si>
  <si>
    <t>项目资金（万元）</t>
  </si>
  <si>
    <t>资金来源</t>
  </si>
  <si>
    <r>
      <rPr>
        <sz val="9"/>
        <color indexed="8"/>
        <rFont val="宋体"/>
        <charset val="134"/>
      </rPr>
      <t>年初预算数（A</t>
    </r>
    <r>
      <rPr>
        <sz val="9"/>
        <color indexed="8"/>
        <rFont val="宋体"/>
        <charset val="134"/>
      </rPr>
      <t>)</t>
    </r>
  </si>
  <si>
    <t>追加预算数（B）</t>
  </si>
  <si>
    <t>全年执行数（C）</t>
  </si>
  <si>
    <r>
      <rPr>
        <sz val="9"/>
        <color indexed="8"/>
        <rFont val="宋体"/>
        <charset val="134"/>
      </rPr>
      <t>执行率（</t>
    </r>
    <r>
      <rPr>
        <sz val="9"/>
        <color indexed="8"/>
        <rFont val="宋体"/>
        <charset val="134"/>
      </rPr>
      <t>C/A+B)</t>
    </r>
  </si>
  <si>
    <t>资金总额（万元）</t>
  </si>
  <si>
    <t>财政拨款</t>
  </si>
  <si>
    <t>其中：上级补助</t>
  </si>
  <si>
    <t>本级安排</t>
  </si>
  <si>
    <t>—</t>
  </si>
  <si>
    <t>其他资金</t>
  </si>
  <si>
    <t>年度总体目标</t>
  </si>
  <si>
    <t>预期目标</t>
  </si>
  <si>
    <t>实际完成情况</t>
  </si>
  <si>
    <t>（1）开展外业补充调查2次；（2）发表论文2篇；（3）油茶病虫害监测模型构建。</t>
  </si>
  <si>
    <r>
      <rPr>
        <sz val="9"/>
        <color indexed="8"/>
        <rFont val="宋体"/>
        <charset val="134"/>
      </rPr>
      <t>（1）完成外业补充调查3次；（2）正式发表论文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篇，其中省级期刊一篇，国内期刊一篇；（3）完成油茶炭疽病危害下监测模型构建及光谱敏感波段筛选。</t>
    </r>
  </si>
  <si>
    <t>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</si>
  <si>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</si>
  <si>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</si>
  <si>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</si>
  <si>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</si>
  <si>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</si>
  <si>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</si>
  <si>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</si>
  <si>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</si>
  <si>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投入</t>
  </si>
  <si>
    <t>项目立项</t>
  </si>
  <si>
    <t>项目立项规范性</t>
  </si>
  <si>
    <t>立项规范</t>
  </si>
  <si>
    <t>达成预期指标</t>
  </si>
  <si>
    <t>绩效目标合理性</t>
  </si>
  <si>
    <t>合理</t>
  </si>
  <si>
    <t>绩效指标明确性</t>
  </si>
  <si>
    <t>明确</t>
  </si>
  <si>
    <t>资金落实</t>
  </si>
  <si>
    <t>资金到位率</t>
  </si>
  <si>
    <t>到位及时率</t>
  </si>
  <si>
    <t>过程</t>
  </si>
  <si>
    <t>项目管理</t>
  </si>
  <si>
    <t>管理制度健全性</t>
  </si>
  <si>
    <t>制度健全</t>
  </si>
  <si>
    <t>制度执行有效性</t>
  </si>
  <si>
    <t>有效</t>
  </si>
  <si>
    <t>项目质量可控性</t>
  </si>
  <si>
    <t>可控</t>
  </si>
  <si>
    <t>财务管理</t>
  </si>
  <si>
    <t>资金使用合规性</t>
  </si>
  <si>
    <t>合规</t>
  </si>
  <si>
    <t>财务监控有效性</t>
  </si>
  <si>
    <t>预算资金执行率</t>
  </si>
  <si>
    <t>产出指标</t>
  </si>
  <si>
    <t>数量</t>
  </si>
  <si>
    <t>野外调查次数</t>
  </si>
  <si>
    <t>病虫害监测模型构建</t>
  </si>
  <si>
    <t>≥1</t>
  </si>
  <si>
    <t>发表论文数</t>
  </si>
  <si>
    <t>质量</t>
  </si>
  <si>
    <t>论文质量</t>
  </si>
  <si>
    <t>省级期刊</t>
  </si>
  <si>
    <t>项目完成质量</t>
  </si>
  <si>
    <t>时效</t>
  </si>
  <si>
    <t>完成年度工作任务进度</t>
  </si>
  <si>
    <t>≥100%</t>
  </si>
  <si>
    <t>期刊外审时间较长，未及时见刊</t>
  </si>
  <si>
    <t>成本</t>
  </si>
  <si>
    <t>项目年度成本</t>
  </si>
  <si>
    <t>≤1万元</t>
  </si>
  <si>
    <t>0.3万元</t>
  </si>
  <si>
    <t>效益指标</t>
  </si>
  <si>
    <t>生态效益</t>
  </si>
  <si>
    <t>油茶病虫监测防治</t>
  </si>
  <si>
    <t>部分达成预期指标并具有一定效果</t>
  </si>
  <si>
    <t>可持续影响</t>
  </si>
  <si>
    <t>为油茶病虫害遥感监测提供基础信息</t>
  </si>
  <si>
    <t>满意度指标</t>
  </si>
  <si>
    <t>服务对象满意度</t>
  </si>
  <si>
    <t>实施单位满意度</t>
  </si>
  <si>
    <t>≥80%</t>
  </si>
  <si>
    <t>总分</t>
  </si>
  <si>
    <t>绩效结论</t>
  </si>
  <si>
    <t>通过该项目2022年度整体绩效自评价，项目自评得分76.5分，自评等级为中；通过项目实施为使用遥感手段监测油茶病虫害奠定了基础；存在问题主要是绩效目标设置不够明确，细化、量化程度不足，由于是科研项目预期效益实现情况难以衡量，二是项目预算执行率不够高，影响了资金效益的充分发挥；下一步措施是进一步改进和完善事前预算管理，提高预算绩效编报能力和编制质量，针对项目特点，进行细化量化，二是严格预算执行，提高项目资金使用效益。</t>
  </si>
  <si>
    <t>联系人：陈国敏 18774833987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</si>
  <si>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投入指标10分、过程指标20分（其中预算资金执行率10分）、产出指标35分、效益指标25分、服务对象满意度10分。如有特殊情况，除预算资金执行率外，其他指标权重可作适当调整，但总分应为100分。各项三级指标得分最高不能超过该指标分值 。</t>
  </si>
  <si>
    <t>2.未完成原因分析：说明偏离目标、不能完成目标的原因及拟采取的措施。</t>
  </si>
  <si>
    <r>
      <rPr>
        <sz val="9"/>
        <color indexed="8"/>
        <rFont val="宋体"/>
        <charset val="134"/>
      </rPr>
      <t>3.定量指标若为正向指标（即指标值为≥*），则得分计算方法应用实际完成值（（</t>
    </r>
    <r>
      <rPr>
        <sz val="9"/>
        <color indexed="8"/>
        <rFont val="宋体"/>
        <charset val="134"/>
      </rPr>
      <t>B</t>
    </r>
    <r>
      <rPr>
        <sz val="9"/>
        <color indexed="8"/>
        <rFont val="宋体"/>
        <charset val="134"/>
      </rPr>
      <t>）/年度指标值（A</t>
    </r>
    <r>
      <rPr>
        <sz val="9"/>
        <color indexed="8"/>
        <rFont val="宋体"/>
        <charset val="134"/>
      </rPr>
      <t>）*该指标分值；若定量指标为反向指标(即指标值为≤*），则得分计算方法应用年度指标值（A）/实际完成值（B）*该指标分值。</t>
    </r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</si>
  <si>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</si>
  <si>
    <t>黔东南优良速生菌用材树种筛选及培育技术研究</t>
  </si>
  <si>
    <t>黔东南州林业局，1152 2600 0097 5022 X5</t>
  </si>
  <si>
    <t>（1）菌用材试验林管护；
（2）天然次生菌用材林抚育；
（3）数据测定；</t>
  </si>
  <si>
    <t>（1）完成菌用材试验林管护抚育；（2）完成天然次生菌用材林抚育；（3）完成数据测定。</t>
  </si>
  <si>
    <t>健全</t>
  </si>
  <si>
    <t>≥90%</t>
  </si>
  <si>
    <t>试验林管护</t>
  </si>
  <si>
    <t>2次</t>
  </si>
  <si>
    <t>数据测定</t>
  </si>
  <si>
    <t>1次</t>
  </si>
  <si>
    <t>抚育质量</t>
  </si>
  <si>
    <t>合格</t>
  </si>
  <si>
    <t>任务完成及时性</t>
  </si>
  <si>
    <t>完成年度任务</t>
  </si>
  <si>
    <t>年度目标任务完成率</t>
  </si>
  <si>
    <r>
      <rPr>
        <sz val="9"/>
        <color rgb="FF000000"/>
        <rFont val="宋体"/>
        <charset val="134"/>
      </rPr>
      <t>≥</t>
    </r>
    <r>
      <rPr>
        <sz val="9"/>
        <color rgb="FF000000"/>
        <rFont val="宋体"/>
        <charset val="134"/>
      </rPr>
      <t>90%</t>
    </r>
  </si>
  <si>
    <t>≤6万</t>
  </si>
  <si>
    <t>5万</t>
  </si>
  <si>
    <t>社会效益</t>
  </si>
  <si>
    <t>菌材林建设指导</t>
  </si>
  <si>
    <t>菌用材树种筛选</t>
  </si>
  <si>
    <t>通过该项目2022年度整体绩效自评价，项目自评得分83.6分，自评等级为良；通过项目实施为我州菌用材筛选及培育奠定了基础；存在问题主要是绩效目标设置不够明确，细化、量化程度不足，由于是科研项目预期效益实现情况难以衡量，二是项目预算执行率不够高，影响了资金效益的充分发挥；下一步措施是进一步改进和完善事前预算管理，提高预算绩效编报能力和编制质量，针对项目特点，进行细化量化，二是严格预算执行，提高项目资金使用效益。</t>
  </si>
  <si>
    <t>油茶壳林下堆肥腐熟特征及蚯蚓生态养殖技术研究</t>
  </si>
  <si>
    <t>（1）开展油茶壳腐熟检测5次；（2）发表论文1篇；（3）腐熟油茶壳36m³。</t>
  </si>
  <si>
    <t>目标合理</t>
  </si>
  <si>
    <t>指标明确</t>
  </si>
  <si>
    <t>及时</t>
  </si>
  <si>
    <t>按制度执行</t>
  </si>
  <si>
    <t>按时完成年度目标</t>
  </si>
  <si>
    <t>财务制度健全</t>
  </si>
  <si>
    <t>合规使用项目资金</t>
  </si>
  <si>
    <t>监控有效</t>
  </si>
  <si>
    <t>开展油茶壳腐熟检测</t>
  </si>
  <si>
    <t>完成年度工作任务进度[80-100%）</t>
  </si>
  <si>
    <t>完成年度工作任务进度[50-80%）</t>
  </si>
  <si>
    <t>——</t>
  </si>
  <si>
    <t>完成年度工作任务进度（0-50%）</t>
  </si>
  <si>
    <t>项目年度成本节约率(&gt;10%)</t>
  </si>
  <si>
    <t>&gt;10%</t>
  </si>
  <si>
    <t>项目年度成本节约率(5%-10%)</t>
  </si>
  <si>
    <t>5%-10%</t>
  </si>
  <si>
    <t>项目年度成本节约率(&lt;5%)</t>
  </si>
  <si>
    <t>&lt;5%</t>
  </si>
  <si>
    <t>减少污染</t>
  </si>
  <si>
    <t>废物回收再利用</t>
  </si>
  <si>
    <t>1.按照年度预算绩效考核 ，加强资金的管理，规范专项资金的使用；2.认真仔细的审核该项项目支出 ，科学性，合理性支出；3.根据预算绩效情况，预算绩效自评为中。</t>
  </si>
  <si>
    <t>黔东南州皂荚种质资源调查及收集保存</t>
  </si>
  <si>
    <t>（1）制定项目实施方案；（2）收集种质资源10份；（3）开展野外调查3个县。</t>
  </si>
  <si>
    <t>（1）制定项目实施方案；（2）收集种质资源10份；（3）已到凯里、天柱、岑巩三地开展野外调查3个县。</t>
  </si>
  <si>
    <t>收集种质资源</t>
  </si>
  <si>
    <t>开展野外调查（县）</t>
  </si>
  <si>
    <t>促进皂荚产业发展</t>
  </si>
  <si>
    <t>为本地皂荚种子资源库建设打下坚实的基础</t>
  </si>
  <si>
    <t>皂角种质资源调查与收集保存</t>
  </si>
  <si>
    <t>完成全州有皂角资源县的调查</t>
  </si>
  <si>
    <t>全部完成15个县的皂角资源调查，从江县没有皂角资源</t>
  </si>
  <si>
    <t>不能大规模调查</t>
  </si>
  <si>
    <t>有时不肥及时到位</t>
  </si>
  <si>
    <t>不能及时转为生产</t>
  </si>
  <si>
    <t>没有信息记录的无法调查</t>
  </si>
  <si>
    <t>数量1</t>
  </si>
  <si>
    <t>质量1</t>
  </si>
  <si>
    <t>时效1</t>
  </si>
  <si>
    <t>成本1</t>
  </si>
  <si>
    <t>经济效益</t>
  </si>
  <si>
    <t>经济效益1</t>
  </si>
  <si>
    <t>大多数还未产生经济效益</t>
  </si>
  <si>
    <t>经济效益2</t>
  </si>
  <si>
    <t>社会效益指标1</t>
  </si>
  <si>
    <t>还未引起林农的重视</t>
  </si>
  <si>
    <t>社会效益指标2</t>
  </si>
  <si>
    <t>生态效益指标1</t>
  </si>
  <si>
    <t>生态效益指标2</t>
  </si>
  <si>
    <t>可持续影响指标1</t>
  </si>
  <si>
    <t>服务对象满意度指标1</t>
  </si>
  <si>
    <t>少许群众以为调查后要拿入政府管理，不给采样</t>
  </si>
  <si>
    <t>服务对象满意度指标2</t>
  </si>
  <si>
    <t>1.按照年度预算绩效考核 ，加强资金的管理，规范专项资金的使用；2.认真仔细的审核该项项目支出 ，科学性，合理性支出；3.根据预算绩效情况，预算绩效自评为良好。</t>
  </si>
  <si>
    <t>联系人：陈国敏18774833987</t>
  </si>
  <si>
    <t>填报日期：2023年9月6日</t>
  </si>
  <si>
    <t>不同森林类型林下中药材品种筛选与种植示范</t>
  </si>
  <si>
    <t>年初预算数</t>
  </si>
  <si>
    <t>提交年度工作计划1份，提交工作总结1份，开展调查3次以上；</t>
  </si>
  <si>
    <t>绩效指标</t>
  </si>
  <si>
    <t>投入
（10分）</t>
  </si>
  <si>
    <t>规范</t>
  </si>
  <si>
    <t>过程
（20分）</t>
  </si>
  <si>
    <t>开展调查次数</t>
  </si>
  <si>
    <t>年度工作计划</t>
  </si>
  <si>
    <t>工作总结</t>
  </si>
  <si>
    <t>内部刊物发表论文数（≥1篇）</t>
  </si>
  <si>
    <t>国内一般期刊发表论文数</t>
  </si>
  <si>
    <t>国内核心期刊发表论文数</t>
  </si>
  <si>
    <t>专利申请数</t>
  </si>
  <si>
    <t>专利授权数</t>
  </si>
  <si>
    <t>完成年度工作任务进度（80-100%）</t>
  </si>
  <si>
    <t>完成年度工作任务进度（60-80%）</t>
  </si>
  <si>
    <t>完成年度工作任务进度（0-60%）</t>
  </si>
  <si>
    <t>项目年度经费预算执行率（90-100%）</t>
  </si>
  <si>
    <t>项目年度经费预算执行率（70-90%）</t>
  </si>
  <si>
    <t>项目年度经费预算执行率《70%</t>
  </si>
  <si>
    <t>效益指标（25分）</t>
  </si>
  <si>
    <t>完成项目年度主要经济指标（≥90%）</t>
  </si>
  <si>
    <t>雇佣劳务工人人数</t>
  </si>
  <si>
    <t>≥50人次</t>
  </si>
  <si>
    <t>＞30人次</t>
  </si>
  <si>
    <t>提高林分质量，保护生物多样性</t>
  </si>
  <si>
    <t>为林农提供技术支持和实践示范</t>
  </si>
  <si>
    <t>满意度指标
（10分）</t>
  </si>
  <si>
    <t>服务对象满意度（≥90%）</t>
  </si>
  <si>
    <t>黔东南州乡土油茶优良无性系选育及繁殖技术研究</t>
  </si>
  <si>
    <t>执行率（C/A+B）</t>
  </si>
  <si>
    <t>完成课题任务书全部内容，提交研究报告、完成项目验收等。</t>
  </si>
  <si>
    <t>产出指标（35分）</t>
  </si>
  <si>
    <t>完成榕江26个油茶品系定植和管理</t>
  </si>
  <si>
    <t>完成东风林场10个油茶叶片数据测定</t>
  </si>
  <si>
    <t>内部刊物发表论文数（≥2篇）</t>
  </si>
  <si>
    <t>≥10人次</t>
  </si>
  <si>
    <t>＞6人次</t>
  </si>
  <si>
    <t>提高林分质量</t>
  </si>
  <si>
    <t>贵州省黔东南州林业科学研究所极小种群野生动植物资源拯救</t>
  </si>
  <si>
    <t>完成玻璃温室建设，完成主要实验仪器购买。</t>
  </si>
  <si>
    <t>产出指标
（35分）</t>
  </si>
  <si>
    <t>玻璃温室建设</t>
  </si>
  <si>
    <t>主要实验仪器购买</t>
  </si>
  <si>
    <t>效益指标
（25分）</t>
  </si>
  <si>
    <t>完成项目年度主要经济指标</t>
  </si>
  <si>
    <t>实验室提供设备</t>
  </si>
  <si>
    <t>服务对象满意度（≥80%）</t>
  </si>
  <si>
    <t xml:space="preserve">   (2022年度)</t>
  </si>
  <si>
    <t>2022年度黔东南州油茶产业发展技术培训</t>
  </si>
  <si>
    <t>目标：全年拟培训13期培训1000人次以上，使州级油茶专班、州林业局及直属单位全体专业技术人员、县级油茶专班、县及乡镇技术人员、油茶种植企业、合作社、专业大户等，通过集中培训掌握油茶种植、修剪、施肥、病虫害防治等配套栽培管理技术，为我州油茶产业高质量发展提供技术支撑。</t>
  </si>
  <si>
    <t>目标：已开展榕江县、从江县、锦屏县、天柱县、岑巩县、黄平县、施秉县、镇远县、台江县9个县的培训相关工作。</t>
  </si>
  <si>
    <t>产出指标
(35分)</t>
  </si>
  <si>
    <t>工作计划数量</t>
  </si>
  <si>
    <t>工作总结数量</t>
  </si>
  <si>
    <t>完成年度工作任务进度（50-80%）</t>
  </si>
  <si>
    <t>促进油茶产业健康发展</t>
  </si>
  <si>
    <t>≥显著</t>
  </si>
  <si>
    <t>有效减少油茶病虫害</t>
  </si>
  <si>
    <t>≥有效</t>
  </si>
  <si>
    <t>油茶造林成活率、苗木成活率、产量提升程度</t>
  </si>
  <si>
    <t>油茶林生长条件改善</t>
  </si>
  <si>
    <t>≥持续向好</t>
  </si>
  <si>
    <t>2023年9月6</t>
  </si>
  <si>
    <t>狭叶方竹造林技术的研究与示范</t>
  </si>
  <si>
    <t>黔东南州林业局（ 1152 2600 0097 5022 X5）</t>
  </si>
  <si>
    <t>1.完成2篇研究论文；2.完成研究报告；完成两片试验林</t>
  </si>
  <si>
    <t>目前已完成黎平县尚重镇洋洞村建立两片试验林，开展不同处理试验林18亩，开展狭叶方竹、乐山方竹、金佛山方竹、合江方竹等不同竹种栽培对比试验27.5亩（2022年1月19日已有省林科院组织有关专家现场验收）。雷山县丹江镇脚雄村试验林造林，共计10余亩。现已两篇完成论文投递，正在修改完善，正在撰写研究报告，因资金2022年底被财政回收，等待资金返回进行支付。</t>
  </si>
  <si>
    <t>选择实验地</t>
  </si>
  <si>
    <t>≥2</t>
  </si>
  <si>
    <t>完成造林试验</t>
  </si>
  <si>
    <t>造林成活率</t>
  </si>
  <si>
    <t>技术指导文章</t>
  </si>
  <si>
    <r>
      <rPr>
        <sz val="9"/>
        <color rgb="FF000000"/>
        <rFont val="宋体"/>
        <charset val="134"/>
      </rPr>
      <t>≥</t>
    </r>
    <r>
      <rPr>
        <sz val="9"/>
        <color rgb="FF000000"/>
        <rFont val="宋体"/>
        <charset val="134"/>
      </rPr>
      <t>20人次</t>
    </r>
  </si>
  <si>
    <t>提升苗木生长状况条件</t>
  </si>
  <si>
    <t>有一定指导作用</t>
  </si>
  <si>
    <r>
      <rPr>
        <sz val="9"/>
        <color rgb="FF000000"/>
        <rFont val="宋体"/>
        <charset val="134"/>
      </rPr>
      <t>给</t>
    </r>
    <r>
      <rPr>
        <sz val="9"/>
        <color rgb="FF000000"/>
        <rFont val="宋体"/>
        <charset val="134"/>
      </rPr>
      <t>狭叶方竹造林提供技术支持</t>
    </r>
  </si>
  <si>
    <t>满意度指标5分</t>
  </si>
  <si>
    <t>联系人：</t>
  </si>
  <si>
    <t>陈国敏 18774833987</t>
  </si>
  <si>
    <r>
      <rPr>
        <sz val="9"/>
        <color indexed="8"/>
        <rFont val="宋体"/>
        <charset val="134"/>
      </rPr>
  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投入指标10</t>
    </r>
    <r>
      <rPr>
        <sz val="9"/>
        <color indexed="8"/>
        <rFont val="宋体"/>
        <charset val="134"/>
      </rPr>
      <t>分、过程指标</t>
    </r>
    <r>
      <rPr>
        <sz val="9"/>
        <color indexed="8"/>
        <rFont val="宋体"/>
        <charset val="134"/>
      </rPr>
      <t>20</t>
    </r>
    <r>
      <rPr>
        <sz val="9"/>
        <color indexed="8"/>
        <rFont val="宋体"/>
        <charset val="134"/>
      </rPr>
      <t>分（其中预算资金执行率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分）、产出指标</t>
    </r>
    <r>
      <rPr>
        <sz val="9"/>
        <color indexed="8"/>
        <rFont val="宋体"/>
        <charset val="134"/>
      </rPr>
      <t>35</t>
    </r>
    <r>
      <rPr>
        <sz val="9"/>
        <color indexed="8"/>
        <rFont val="宋体"/>
        <charset val="134"/>
      </rPr>
      <t>分、效益指标</t>
    </r>
    <r>
      <rPr>
        <sz val="9"/>
        <color indexed="8"/>
        <rFont val="宋体"/>
        <charset val="134"/>
      </rPr>
      <t>25</t>
    </r>
    <r>
      <rPr>
        <sz val="9"/>
        <color indexed="8"/>
        <rFont val="宋体"/>
        <charset val="134"/>
      </rPr>
      <t>分、服务对象满意度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分。如有特殊情况，除预算资金执行率外，其他指标权重可作适当调整，但总分应为100分。各项三级指标得分最高不能超过该指标分值 。</t>
    </r>
  </si>
  <si>
    <t>土壤养分及微生物对盛果期油茶的影响</t>
  </si>
  <si>
    <t>黔东南州林业局 1152 2600 0097 5022 X5</t>
  </si>
  <si>
    <t>（1）完成冬季的采样；
（2）完成植物、土壤和微生物指标的测定；
（3）发表论文1篇。</t>
  </si>
  <si>
    <t>（1）完成冬季的采样；
（2）完成植物、土壤和微生物指标的测定；
（3）发表论文2篇。</t>
  </si>
  <si>
    <t>产出指标(35分)</t>
  </si>
  <si>
    <t>完成样品采集</t>
  </si>
  <si>
    <t>完成样品测定</t>
  </si>
  <si>
    <t>≥3人次</t>
  </si>
  <si>
    <t>＞3人次</t>
  </si>
  <si>
    <t>给油茶林环境提供基础信息</t>
  </si>
  <si>
    <t>满意度指标（10分）</t>
  </si>
  <si>
    <t>狭叶方竹生物学特性观测及育苗技术研究</t>
  </si>
  <si>
    <t>物候补充调查；发表论文1篇；验收报告1份</t>
  </si>
  <si>
    <t>物候补充调查；发表论文2篇；验收报告1份</t>
  </si>
  <si>
    <t>完成论文</t>
  </si>
  <si>
    <t>验收报告</t>
  </si>
  <si>
    <r>
      <rPr>
        <sz val="10"/>
        <color indexed="8"/>
        <rFont val="东文宋体"/>
        <charset val="134"/>
      </rPr>
      <t>≥8</t>
    </r>
    <r>
      <rPr>
        <sz val="10"/>
        <color indexed="8"/>
        <rFont val="宋体"/>
        <charset val="134"/>
      </rPr>
      <t>0%</t>
    </r>
  </si>
  <si>
    <t>参加项目人员满意度</t>
  </si>
  <si>
    <r>
      <rPr>
        <sz val="10"/>
        <color indexed="8"/>
        <rFont val="东文宋体"/>
        <charset val="134"/>
      </rPr>
      <t>≥</t>
    </r>
    <r>
      <rPr>
        <sz val="10"/>
        <color indexed="8"/>
        <rFont val="宋体"/>
        <charset val="134"/>
      </rPr>
      <t>80%</t>
    </r>
  </si>
  <si>
    <t>野生狭叶方竹林笋用定向改培技术集成与示范</t>
  </si>
  <si>
    <t>（1）狭叶方竹改培试验示范基地营建。
（2）发表论文2篇。</t>
  </si>
  <si>
    <t>（1）已完成剑河县南哨镇大坪村狭叶方竹改培试验示范基地营建工作，改培狭叶方竹林20亩；（2）已完成1篇中文核心期刊《森林与环境学报》论文（已接受待发表）；（3）现因项目资金被财政回收，等待项目资金放回进行项目指标支付，并准备验收材料准备验收。</t>
  </si>
  <si>
    <t>营造狭叶方竹改培试验示范林（亩）</t>
  </si>
  <si>
    <t>中文核心期刊论文数（≥1篇）</t>
  </si>
  <si>
    <t>≥60人次</t>
  </si>
  <si>
    <t>＞60人次</t>
  </si>
  <si>
    <t>填报日期：2023年9月6</t>
  </si>
  <si>
    <t>黔东南州油茶炭疽病多样性及象危害机制研究</t>
  </si>
  <si>
    <t>分离病原菌5株；调查3次。</t>
  </si>
  <si>
    <t>分离病原菌21株；调查3次。</t>
  </si>
  <si>
    <t>较健全</t>
  </si>
  <si>
    <t>较有效</t>
  </si>
  <si>
    <t>较可控</t>
  </si>
  <si>
    <r>
      <rPr>
        <sz val="9"/>
        <color rgb="FF000000"/>
        <rFont val="Arial"/>
        <charset val="134"/>
      </rPr>
      <t>≤</t>
    </r>
    <r>
      <rPr>
        <sz val="9"/>
        <color rgb="FF000000"/>
        <rFont val="宋体"/>
        <charset val="134"/>
      </rPr>
      <t>100%</t>
    </r>
  </si>
  <si>
    <t>分离病原菌数</t>
  </si>
  <si>
    <r>
      <rPr>
        <sz val="9"/>
        <color theme="1"/>
        <rFont val="Arial"/>
        <charset val="134"/>
      </rPr>
      <t>≥</t>
    </r>
    <r>
      <rPr>
        <sz val="9"/>
        <color theme="1"/>
        <rFont val="宋体"/>
        <charset val="134"/>
        <scheme val="minor"/>
      </rPr>
      <t>5</t>
    </r>
  </si>
  <si>
    <t>调查次数</t>
  </si>
  <si>
    <t>≥3</t>
  </si>
  <si>
    <t>好</t>
  </si>
  <si>
    <t>中</t>
  </si>
  <si>
    <t>差</t>
  </si>
  <si>
    <t>完成时限</t>
  </si>
  <si>
    <t>1年</t>
  </si>
  <si>
    <t>年度支出</t>
  </si>
  <si>
    <r>
      <rPr>
        <sz val="9"/>
        <color rgb="FF000000"/>
        <rFont val="Arial"/>
        <charset val="134"/>
      </rPr>
      <t>≤</t>
    </r>
    <r>
      <rPr>
        <sz val="10"/>
        <color theme="1"/>
        <rFont val="宋体"/>
        <charset val="134"/>
        <scheme val="minor"/>
      </rPr>
      <t>3万元</t>
    </r>
  </si>
  <si>
    <t>促进产业健康发展</t>
  </si>
  <si>
    <t>引导绿色防治</t>
  </si>
  <si>
    <t>提供科研水平</t>
  </si>
  <si>
    <t>服务基地满意度</t>
  </si>
  <si>
    <t>黔东南州淫羊藿属植物调查收集及其繁殖技术研究</t>
  </si>
  <si>
    <t>黔东南州林业局</t>
  </si>
  <si>
    <t>开展外业补充调查1次
采集淫羊藿属植物进行组织培养实验</t>
  </si>
  <si>
    <t>投入（10分）</t>
  </si>
  <si>
    <t>过程（20分）</t>
  </si>
  <si>
    <t>资金执行率</t>
  </si>
  <si>
    <t>完成收集淫羊藿属植物4种</t>
  </si>
  <si>
    <t>≥75%</t>
  </si>
  <si>
    <t>完成收集淫羊藿属植物种质资源10份</t>
  </si>
  <si>
    <t>完成本年度采样指标</t>
  </si>
  <si>
    <t>如期完成本年度各项指标</t>
  </si>
  <si>
    <t>按照年度资金使用计划支出，未超出预算支出</t>
  </si>
  <si>
    <t>≥70%</t>
  </si>
  <si>
    <t>雇佣劳务工人</t>
  </si>
  <si>
    <t>≥5人次</t>
  </si>
  <si>
    <t>保护野生淫羊藿属植物资源</t>
  </si>
  <si>
    <t>发展人工栽培，减少对环境的破坏</t>
  </si>
  <si>
    <t>部分达成预期指标</t>
  </si>
  <si>
    <t>为产业持续健康发展提供技术保障</t>
  </si>
  <si>
    <t>油茶-大豆-箭舌豌豆生态复合模式栽培技术研究</t>
  </si>
  <si>
    <t>（1）完成试验仪器设备和试验材料采购；
（2）完成油茶林地套种箭舌豌豆试验；
（3）完成箭舌豌豆套种试验数据测定和统计分析。</t>
  </si>
  <si>
    <t xml:space="preserve">（1）完成试验仪器设备和试验材料采购；
</t>
  </si>
  <si>
    <t>箭舌豌豆亩产鲜草产量》500kg</t>
  </si>
  <si>
    <t>由于今年严重干旱，箭舌豌豆的试验无法开展</t>
  </si>
  <si>
    <t>制定实施方案</t>
  </si>
  <si>
    <t>开展外页调查（次）</t>
  </si>
  <si>
    <t>采取生态符合模式栽培促进油茶产业良好发展</t>
  </si>
  <si>
    <t>实现以短养长，促进油茶产业持续健康发展</t>
  </si>
  <si>
    <t>废弃菌棒养殖蚯蚓技术研究</t>
  </si>
  <si>
    <t>（1）开展废弃菌棒蚯蚓的生长繁殖试验；
（2）开展金龟子处理废弃菌棒效果试验；
（3）废弃菌棒加工饲料处理方法；
（4）技术报告1篇，发表论文1篇。</t>
  </si>
  <si>
    <t>（1）完成了废弃菌棒蚯蚓的生长繁殖观测，了解生长繁殖情况；
（2）完成了金龟子处理废弃菌棒及转化效果试验；
（3）总结了废弃菌棒加工饲料处理技术；
（4）完成技术报告1篇、发表论文1篇。</t>
  </si>
  <si>
    <t>废弃菌棒加工饲料处理技术（套）</t>
  </si>
  <si>
    <t>技术报告和论文</t>
  </si>
  <si>
    <t>年限内完成年度任务</t>
  </si>
  <si>
    <t>≤1年</t>
  </si>
  <si>
    <t>年度使用经费</t>
  </si>
  <si>
    <t>≤10万元</t>
  </si>
  <si>
    <t>废弃菌棒附加值</t>
  </si>
  <si>
    <t>有效提高</t>
  </si>
  <si>
    <t>废弃菌棒处理难题</t>
  </si>
  <si>
    <t>促进多途径利用</t>
  </si>
  <si>
    <t>资源利用和保护环境</t>
  </si>
  <si>
    <t>促进资源利用和保护环境</t>
  </si>
  <si>
    <t>延伸产业链</t>
  </si>
  <si>
    <t>资源利用促进产业链延伸</t>
  </si>
  <si>
    <t>项目绩效自评得分100分，自评等级为优。项目完成了废弃菌棒养殖蚯蚓的生长、产卵、孵化试验，以及金龟子对废弃菌棒处理效果试验，废弃菌棒饲料加工利用试验，为我州废弃菌棒的处理和生物转化提供新技术参考。</t>
  </si>
  <si>
    <t>黔东南油茶良种选育及试验示范林建设</t>
  </si>
  <si>
    <t>（1）优树选择30株以上（黎平县东风林场油茶收集区内二次选优20株，州内油茶实生林分内增选10株以上）；
（2）优树育苗1.5万株（无性系育苗0.5万株，家系育苗1万株）；
（3）嫁接苗木和种子苗木管护，60亩无性系测定林管护。</t>
  </si>
  <si>
    <t>（1）收集42株优树资料，进行油茶测产和油质分析42个，筛选出本地油茶品种29个，外来品种9个，预选本地油茶7个为认定品种并获批；
（2）繁育13个品种苗木共16000多株；
（3）在施秉、黄平、凯里、天柱、从江5个试验试点，共完成油茶品种区试林造林102亩，进行了施肥抚育管护。</t>
  </si>
  <si>
    <t>筛选优树（株）</t>
  </si>
  <si>
    <t>育苗（株）</t>
  </si>
  <si>
    <t>苗木成活率</t>
  </si>
  <si>
    <t>苗木保存率</t>
  </si>
  <si>
    <t>年度使用经费（万元）</t>
  </si>
  <si>
    <t>≤26.55</t>
  </si>
  <si>
    <t>油茶产量及品质</t>
  </si>
  <si>
    <t>茶农积极性</t>
  </si>
  <si>
    <t>提高</t>
  </si>
  <si>
    <t>对我州油茶产业发展促进作用</t>
  </si>
  <si>
    <t>有效提升</t>
  </si>
  <si>
    <t>油茶农满意度</t>
  </si>
  <si>
    <t>项目绩效自评得分100分，自评等级为优。完成了筛选出本地油茶品种29个，外来品种9个，预选本地油茶7个为认定品种并获批；繁育13个品种苗木共16000多株；在施秉、黄平、凯里、天柱、从江5个试验试点，共完成油茶品种区试林造林102亩，为州未来5-8年优良无性系油茶品种的选育奠定坚实基础。</t>
  </si>
  <si>
    <t>黔东南小香鸡林-草-鸡复合型生态养殖模式研究</t>
  </si>
  <si>
    <t>（1）繁殖小香鸡200只以上；
（2）开发1个以上防治小香鸡常见病中草药；
（3）撰写研究报告1篇。</t>
  </si>
  <si>
    <t>（1）2022年孵化鸡苗300余只，存栏245只，成活率81.67%；
（2）试验了黄精、白及、枇杷叶等中药材保健养殖并制定相应配方；
（3）完成1篇研究报告。</t>
  </si>
  <si>
    <t>剩余资金用于验收评审费</t>
  </si>
  <si>
    <t>繁殖小香鸡苗（只）</t>
  </si>
  <si>
    <t>试验草药品种（种）</t>
  </si>
  <si>
    <t>鸡苗成活率</t>
  </si>
  <si>
    <t>≤1.9391</t>
  </si>
  <si>
    <t>养殖效益</t>
  </si>
  <si>
    <t>提高生态小香鸡养殖理念</t>
  </si>
  <si>
    <t>中药资源循利用</t>
  </si>
  <si>
    <t>提高养殖产品品质</t>
  </si>
  <si>
    <t>服务养殖实体满意度</t>
  </si>
  <si>
    <t>项目绩效自评得分99.25分，自评等级为优。2022年孵化鸡苗300余只，存栏245只，成活率81.67%，创造直接经济效益；另外试验了黄精、白及、枇杷叶等中药材保健养殖并制定相应配方，提高养殖效益，达到环境保护、产品安全和农民增收目标。剩余资金用于项目验收专家评审费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</si>
</sst>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 "/>
  </numFmts>
  <fonts count="3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Arial"/>
      <charset val="134"/>
    </font>
    <font>
      <sz val="10"/>
      <color theme="1"/>
      <name val="宋体"/>
      <charset val="134"/>
      <scheme val="minor"/>
    </font>
    <font>
      <sz val="9"/>
      <color theme="1"/>
      <name val="Arial"/>
      <charset val="134"/>
    </font>
    <font>
      <sz val="12"/>
      <color rgb="FF000000"/>
      <name val="仿宋_GB2312"/>
      <charset val="134"/>
    </font>
    <font>
      <sz val="10"/>
      <color indexed="8"/>
      <name val="宋体"/>
      <charset val="134"/>
    </font>
    <font>
      <sz val="10"/>
      <color indexed="8"/>
      <name val="东文宋体"/>
      <charset val="134"/>
    </font>
    <font>
      <sz val="6"/>
      <color indexed="8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9" applyNumberFormat="0" applyAlignment="0" applyProtection="0">
      <alignment vertical="center"/>
    </xf>
    <xf numFmtId="0" fontId="25" fillId="4" borderId="20" applyNumberFormat="0" applyAlignment="0" applyProtection="0">
      <alignment vertical="center"/>
    </xf>
    <xf numFmtId="0" fontId="26" fillId="4" borderId="19" applyNumberFormat="0" applyAlignment="0" applyProtection="0">
      <alignment vertical="center"/>
    </xf>
    <xf numFmtId="0" fontId="27" fillId="5" borderId="21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9" fontId="3" fillId="0" borderId="1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0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10" fontId="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0" fontId="2" fillId="0" borderId="3" xfId="3" applyNumberFormat="1" applyFont="1" applyBorder="1" applyAlignment="1">
      <alignment horizontal="center" vertical="center"/>
    </xf>
    <xf numFmtId="10" fontId="2" fillId="0" borderId="5" xfId="3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0" fontId="2" fillId="0" borderId="4" xfId="3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1" fontId="2" fillId="0" borderId="0" xfId="0" applyNumberFormat="1" applyFo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0" fontId="2" fillId="0" borderId="1" xfId="3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9" fontId="0" fillId="0" borderId="1" xfId="0" applyNumberFormat="1" applyBorder="1">
      <alignment vertical="center"/>
    </xf>
    <xf numFmtId="31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9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9" fontId="2" fillId="0" borderId="1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Q18" sqref="Q18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21.625" customWidth="1"/>
    <col min="5" max="5" width="11.625" customWidth="1"/>
    <col min="6" max="6" width="16.25" customWidth="1"/>
    <col min="7" max="8" width="7" customWidth="1"/>
    <col min="9" max="9" width="16.7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3</v>
      </c>
      <c r="H3" s="179">
        <v>45175</v>
      </c>
      <c r="I3" s="26"/>
    </row>
    <row r="4" spans="1:9">
      <c r="A4" s="5" t="s">
        <v>4</v>
      </c>
      <c r="B4" s="6" t="s">
        <v>5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5">
        <v>0.4</v>
      </c>
      <c r="E7" s="5">
        <v>0</v>
      </c>
      <c r="F7" s="5">
        <v>0.3</v>
      </c>
      <c r="G7" s="53">
        <f>F7/(D7+E7)</f>
        <v>0.75</v>
      </c>
      <c r="H7" s="11"/>
      <c r="I7" s="10"/>
    </row>
    <row r="8" spans="1:9">
      <c r="A8" s="12"/>
      <c r="B8" s="6" t="s">
        <v>17</v>
      </c>
      <c r="C8" s="6"/>
      <c r="D8" s="5">
        <v>0.4</v>
      </c>
      <c r="E8" s="5">
        <v>0</v>
      </c>
      <c r="F8" s="5">
        <v>0.3</v>
      </c>
      <c r="G8" s="53">
        <f>F8/(D8+E8)</f>
        <v>0.75</v>
      </c>
      <c r="H8" s="11"/>
      <c r="I8" s="10"/>
    </row>
    <row r="9" spans="1:9">
      <c r="A9" s="12"/>
      <c r="B9" s="6" t="s">
        <v>18</v>
      </c>
      <c r="C9" s="6"/>
      <c r="D9" s="5">
        <v>0.4</v>
      </c>
      <c r="E9" s="5">
        <v>0</v>
      </c>
      <c r="F9" s="5">
        <v>0.3</v>
      </c>
      <c r="G9" s="53">
        <f>F9/(D9+E9)</f>
        <v>0.75</v>
      </c>
      <c r="H9" s="11"/>
      <c r="I9" s="10"/>
    </row>
    <row r="10" spans="1:9">
      <c r="A10" s="12"/>
      <c r="B10" s="6" t="s">
        <v>19</v>
      </c>
      <c r="C10" s="6"/>
      <c r="D10" s="5"/>
      <c r="E10" s="5"/>
      <c r="F10" s="5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5"/>
      <c r="E11" s="5"/>
      <c r="F11" s="5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68" t="s">
        <v>25</v>
      </c>
      <c r="C13" s="69"/>
      <c r="D13" s="70"/>
      <c r="E13" s="21" t="s">
        <v>26</v>
      </c>
      <c r="F13" s="6"/>
      <c r="G13" s="6"/>
      <c r="H13" s="6"/>
      <c r="I13" s="6"/>
    </row>
    <row r="14" spans="1:9">
      <c r="A14" s="12"/>
      <c r="B14" s="71"/>
      <c r="C14" s="4"/>
      <c r="D14" s="72"/>
      <c r="E14" s="6"/>
      <c r="F14" s="6"/>
      <c r="G14" s="6"/>
      <c r="H14" s="6"/>
      <c r="I14" s="6"/>
    </row>
    <row r="15" spans="1:9">
      <c r="A15" s="12"/>
      <c r="B15" s="71"/>
      <c r="C15" s="4"/>
      <c r="D15" s="72"/>
      <c r="E15" s="6"/>
      <c r="F15" s="6"/>
      <c r="G15" s="6"/>
      <c r="H15" s="6"/>
      <c r="I15" s="6"/>
    </row>
    <row r="16" spans="1:9">
      <c r="A16" s="15"/>
      <c r="B16" s="73"/>
      <c r="C16" s="74"/>
      <c r="D16" s="75"/>
      <c r="E16" s="6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" t="s">
        <v>35</v>
      </c>
    </row>
    <row r="18" spans="1:9">
      <c r="A18" s="6"/>
      <c r="B18" s="76" t="s">
        <v>36</v>
      </c>
      <c r="C18" s="76" t="s">
        <v>37</v>
      </c>
      <c r="D18" s="5" t="s">
        <v>38</v>
      </c>
      <c r="E18" s="62" t="s">
        <v>39</v>
      </c>
      <c r="F18" s="62" t="s">
        <v>40</v>
      </c>
      <c r="G18" s="6">
        <v>2</v>
      </c>
      <c r="H18" s="6">
        <v>2</v>
      </c>
      <c r="I18" s="5"/>
    </row>
    <row r="19" spans="1:9">
      <c r="A19" s="6"/>
      <c r="B19" s="77"/>
      <c r="C19" s="77"/>
      <c r="D19" s="5" t="s">
        <v>41</v>
      </c>
      <c r="E19" s="62" t="s">
        <v>42</v>
      </c>
      <c r="F19" s="62" t="s">
        <v>40</v>
      </c>
      <c r="G19" s="6">
        <v>2</v>
      </c>
      <c r="H19" s="6">
        <v>2</v>
      </c>
      <c r="I19" s="5"/>
    </row>
    <row r="20" spans="1:9">
      <c r="A20" s="6"/>
      <c r="B20" s="77"/>
      <c r="C20" s="78"/>
      <c r="D20" s="5" t="s">
        <v>43</v>
      </c>
      <c r="E20" s="62" t="s">
        <v>44</v>
      </c>
      <c r="F20" s="62" t="s">
        <v>40</v>
      </c>
      <c r="G20" s="6">
        <v>2</v>
      </c>
      <c r="H20" s="6">
        <v>2</v>
      </c>
      <c r="I20" s="5"/>
    </row>
    <row r="21" spans="1:9">
      <c r="A21" s="6"/>
      <c r="B21" s="77"/>
      <c r="C21" s="76" t="s">
        <v>45</v>
      </c>
      <c r="D21" s="5" t="s">
        <v>46</v>
      </c>
      <c r="E21" s="62">
        <v>1</v>
      </c>
      <c r="F21" s="62">
        <v>1</v>
      </c>
      <c r="G21" s="6">
        <v>2</v>
      </c>
      <c r="H21" s="6">
        <v>2</v>
      </c>
      <c r="I21" s="5"/>
    </row>
    <row r="22" spans="1:9">
      <c r="A22" s="6"/>
      <c r="B22" s="77"/>
      <c r="C22" s="78"/>
      <c r="D22" s="5" t="s">
        <v>47</v>
      </c>
      <c r="E22" s="62">
        <v>1</v>
      </c>
      <c r="F22" s="62">
        <v>1</v>
      </c>
      <c r="G22" s="6">
        <v>2</v>
      </c>
      <c r="H22" s="6">
        <v>2</v>
      </c>
      <c r="I22" s="5"/>
    </row>
    <row r="23" spans="1:9">
      <c r="A23" s="6"/>
      <c r="B23" s="76" t="s">
        <v>48</v>
      </c>
      <c r="C23" s="76" t="s">
        <v>49</v>
      </c>
      <c r="D23" s="5" t="s">
        <v>50</v>
      </c>
      <c r="E23" s="62" t="s">
        <v>51</v>
      </c>
      <c r="F23" s="62" t="s">
        <v>40</v>
      </c>
      <c r="G23" s="6">
        <v>2</v>
      </c>
      <c r="H23" s="6">
        <v>2</v>
      </c>
      <c r="I23" s="5"/>
    </row>
    <row r="24" spans="1:9">
      <c r="A24" s="6"/>
      <c r="B24" s="77"/>
      <c r="C24" s="77"/>
      <c r="D24" s="5" t="s">
        <v>52</v>
      </c>
      <c r="E24" s="62" t="s">
        <v>53</v>
      </c>
      <c r="F24" s="62" t="s">
        <v>40</v>
      </c>
      <c r="G24" s="6">
        <v>2</v>
      </c>
      <c r="H24" s="6">
        <v>2</v>
      </c>
      <c r="I24" s="5"/>
    </row>
    <row r="25" spans="1:9">
      <c r="A25" s="6"/>
      <c r="B25" s="77"/>
      <c r="C25" s="78"/>
      <c r="D25" s="5" t="s">
        <v>54</v>
      </c>
      <c r="E25" s="62" t="s">
        <v>55</v>
      </c>
      <c r="F25" s="62" t="s">
        <v>40</v>
      </c>
      <c r="G25" s="6">
        <v>2</v>
      </c>
      <c r="H25" s="6">
        <v>2</v>
      </c>
      <c r="I25" s="5"/>
    </row>
    <row r="26" spans="1:9">
      <c r="A26" s="6"/>
      <c r="B26" s="77"/>
      <c r="C26" s="76" t="s">
        <v>56</v>
      </c>
      <c r="D26" s="5" t="s">
        <v>50</v>
      </c>
      <c r="E26" s="62" t="s">
        <v>51</v>
      </c>
      <c r="F26" s="62" t="s">
        <v>40</v>
      </c>
      <c r="G26" s="6">
        <v>1</v>
      </c>
      <c r="H26" s="6">
        <v>1</v>
      </c>
      <c r="I26" s="5"/>
    </row>
    <row r="27" spans="1:9">
      <c r="A27" s="6"/>
      <c r="B27" s="77"/>
      <c r="C27" s="77"/>
      <c r="D27" s="5" t="s">
        <v>57</v>
      </c>
      <c r="E27" s="62" t="s">
        <v>58</v>
      </c>
      <c r="F27" s="62" t="s">
        <v>40</v>
      </c>
      <c r="G27" s="6">
        <v>2</v>
      </c>
      <c r="H27" s="6">
        <v>2</v>
      </c>
      <c r="I27" s="5"/>
    </row>
    <row r="28" spans="1:9">
      <c r="A28" s="6"/>
      <c r="B28" s="77"/>
      <c r="C28" s="77"/>
      <c r="D28" s="5" t="s">
        <v>59</v>
      </c>
      <c r="E28" s="62" t="s">
        <v>53</v>
      </c>
      <c r="F28" s="62" t="s">
        <v>40</v>
      </c>
      <c r="G28" s="6">
        <v>1</v>
      </c>
      <c r="H28" s="6">
        <v>1</v>
      </c>
      <c r="I28" s="5"/>
    </row>
    <row r="29" spans="1:9">
      <c r="A29" s="6"/>
      <c r="B29" s="77"/>
      <c r="C29" s="78"/>
      <c r="D29" s="5" t="s">
        <v>60</v>
      </c>
      <c r="E29" s="62">
        <v>1</v>
      </c>
      <c r="F29" s="85">
        <v>0.75</v>
      </c>
      <c r="G29" s="6">
        <v>10</v>
      </c>
      <c r="H29" s="6">
        <v>7.5</v>
      </c>
      <c r="I29" s="7"/>
    </row>
    <row r="30" spans="1:9">
      <c r="A30" s="6"/>
      <c r="B30" s="8" t="s">
        <v>61</v>
      </c>
      <c r="C30" s="10" t="s">
        <v>62</v>
      </c>
      <c r="D30" s="5" t="s">
        <v>63</v>
      </c>
      <c r="E30" s="6">
        <v>2</v>
      </c>
      <c r="F30" s="6">
        <v>3</v>
      </c>
      <c r="G30" s="6">
        <v>5</v>
      </c>
      <c r="H30" s="6">
        <v>5</v>
      </c>
      <c r="I30" s="5"/>
    </row>
    <row r="31" spans="1:9">
      <c r="A31" s="6"/>
      <c r="B31" s="12"/>
      <c r="C31" s="10"/>
      <c r="D31" s="5" t="s">
        <v>64</v>
      </c>
      <c r="E31" s="6" t="s">
        <v>65</v>
      </c>
      <c r="F31" s="6">
        <v>1</v>
      </c>
      <c r="G31" s="6">
        <v>5</v>
      </c>
      <c r="H31" s="6">
        <v>5</v>
      </c>
      <c r="I31" s="5"/>
    </row>
    <row r="32" spans="1:9">
      <c r="A32" s="6"/>
      <c r="B32" s="12"/>
      <c r="C32" s="10"/>
      <c r="D32" s="5" t="s">
        <v>66</v>
      </c>
      <c r="E32" s="6">
        <v>2</v>
      </c>
      <c r="F32" s="6">
        <v>2</v>
      </c>
      <c r="G32" s="6">
        <v>5</v>
      </c>
      <c r="H32" s="6">
        <v>5</v>
      </c>
      <c r="I32" s="5"/>
    </row>
    <row r="33" spans="1:9">
      <c r="A33" s="6"/>
      <c r="B33" s="12"/>
      <c r="C33" s="76" t="s">
        <v>67</v>
      </c>
      <c r="D33" s="5" t="s">
        <v>68</v>
      </c>
      <c r="E33" s="6" t="s">
        <v>69</v>
      </c>
      <c r="F33" s="62" t="s">
        <v>40</v>
      </c>
      <c r="G33" s="6">
        <v>5</v>
      </c>
      <c r="H33" s="6">
        <v>5</v>
      </c>
      <c r="I33" s="5"/>
    </row>
    <row r="34" spans="1:9">
      <c r="A34" s="6"/>
      <c r="B34" s="12"/>
      <c r="C34" s="78"/>
      <c r="D34" s="5" t="s">
        <v>70</v>
      </c>
      <c r="E34" s="6" t="s">
        <v>53</v>
      </c>
      <c r="F34" s="62" t="s">
        <v>40</v>
      </c>
      <c r="G34" s="6">
        <v>5</v>
      </c>
      <c r="H34" s="6">
        <v>5</v>
      </c>
      <c r="I34" s="5"/>
    </row>
    <row r="35" ht="22.5" spans="1:9">
      <c r="A35" s="6"/>
      <c r="B35" s="12"/>
      <c r="C35" s="10" t="s">
        <v>71</v>
      </c>
      <c r="D35" s="5" t="s">
        <v>72</v>
      </c>
      <c r="E35" s="62" t="s">
        <v>73</v>
      </c>
      <c r="F35" s="62">
        <v>0.9</v>
      </c>
      <c r="G35" s="6">
        <v>5</v>
      </c>
      <c r="H35" s="6">
        <v>4.5</v>
      </c>
      <c r="I35" s="7" t="s">
        <v>74</v>
      </c>
    </row>
    <row r="36" spans="1:9">
      <c r="A36" s="6"/>
      <c r="B36" s="12"/>
      <c r="C36" s="70" t="s">
        <v>75</v>
      </c>
      <c r="D36" s="5" t="s">
        <v>76</v>
      </c>
      <c r="E36" s="62" t="s">
        <v>77</v>
      </c>
      <c r="F36" s="85" t="s">
        <v>78</v>
      </c>
      <c r="G36" s="6">
        <v>5</v>
      </c>
      <c r="H36" s="6">
        <v>3</v>
      </c>
      <c r="I36" s="5"/>
    </row>
    <row r="37" ht="22.5" spans="1:9">
      <c r="A37" s="6"/>
      <c r="B37" s="21" t="s">
        <v>79</v>
      </c>
      <c r="C37" s="10" t="s">
        <v>80</v>
      </c>
      <c r="D37" s="5" t="s">
        <v>81</v>
      </c>
      <c r="E37" s="6" t="s">
        <v>53</v>
      </c>
      <c r="F37" s="21" t="s">
        <v>82</v>
      </c>
      <c r="G37" s="6">
        <v>13</v>
      </c>
      <c r="H37" s="6">
        <v>7</v>
      </c>
      <c r="I37" s="5"/>
    </row>
    <row r="38" ht="22.5" spans="1:9">
      <c r="A38" s="6"/>
      <c r="B38" s="21"/>
      <c r="C38" s="10" t="s">
        <v>83</v>
      </c>
      <c r="D38" s="5" t="s">
        <v>84</v>
      </c>
      <c r="E38" s="6" t="s">
        <v>53</v>
      </c>
      <c r="F38" s="21" t="s">
        <v>82</v>
      </c>
      <c r="G38" s="6">
        <v>12</v>
      </c>
      <c r="H38" s="6">
        <v>6</v>
      </c>
      <c r="I38" s="5"/>
    </row>
    <row r="39" ht="22.5" spans="1:9">
      <c r="A39" s="6"/>
      <c r="B39" s="8" t="s">
        <v>85</v>
      </c>
      <c r="C39" s="8" t="s">
        <v>86</v>
      </c>
      <c r="D39" s="5" t="s">
        <v>87</v>
      </c>
      <c r="E39" s="6" t="s">
        <v>88</v>
      </c>
      <c r="F39" s="62">
        <v>0.8</v>
      </c>
      <c r="G39" s="6">
        <v>10</v>
      </c>
      <c r="H39" s="6">
        <v>8</v>
      </c>
      <c r="I39" s="5"/>
    </row>
    <row r="40" spans="1:9">
      <c r="A40" s="6" t="s">
        <v>89</v>
      </c>
      <c r="B40" s="6"/>
      <c r="C40" s="6"/>
      <c r="D40" s="6"/>
      <c r="E40" s="6"/>
      <c r="F40" s="6"/>
      <c r="G40" s="6">
        <v>100</v>
      </c>
      <c r="H40" s="6">
        <v>76.5</v>
      </c>
      <c r="I40" s="5"/>
    </row>
    <row r="41" ht="46.5" customHeight="1" spans="1:9">
      <c r="A41" s="5" t="s">
        <v>90</v>
      </c>
      <c r="B41" s="20" t="s">
        <v>91</v>
      </c>
      <c r="C41" s="20"/>
      <c r="D41" s="20"/>
      <c r="E41" s="20"/>
      <c r="F41" s="20"/>
      <c r="G41" s="20"/>
      <c r="H41" s="20"/>
      <c r="I41" s="20"/>
    </row>
    <row r="42" spans="1:9">
      <c r="A42" s="3"/>
      <c r="B42" s="3" t="s">
        <v>92</v>
      </c>
      <c r="C42" s="3"/>
      <c r="D42" s="3"/>
      <c r="E42" s="3"/>
      <c r="F42" s="3"/>
      <c r="G42" s="3"/>
      <c r="H42" s="3"/>
      <c r="I42" s="3"/>
    </row>
    <row r="43" ht="42" customHeight="1" spans="1:9">
      <c r="A43" s="49" t="s">
        <v>93</v>
      </c>
      <c r="B43" s="49"/>
      <c r="C43" s="49"/>
      <c r="D43" s="49"/>
      <c r="E43" s="49"/>
      <c r="F43" s="49"/>
      <c r="G43" s="49"/>
      <c r="H43" s="49"/>
      <c r="I43" s="49"/>
    </row>
    <row r="44" ht="19" customHeight="1" spans="1:9">
      <c r="A44" s="3" t="s">
        <v>94</v>
      </c>
      <c r="B44" s="3"/>
      <c r="C44" s="3"/>
      <c r="D44" s="3"/>
      <c r="E44" s="3"/>
      <c r="F44" s="3"/>
      <c r="G44" s="3"/>
      <c r="H44" s="3"/>
      <c r="I44" s="3"/>
    </row>
    <row r="45" ht="29" customHeight="1" spans="1:9">
      <c r="A45" s="49" t="s">
        <v>95</v>
      </c>
      <c r="B45" s="49"/>
      <c r="C45" s="49"/>
      <c r="D45" s="49"/>
      <c r="E45" s="49"/>
      <c r="F45" s="49"/>
      <c r="G45" s="49"/>
      <c r="H45" s="49"/>
      <c r="I45" s="49"/>
    </row>
    <row r="46" ht="29" customHeight="1" spans="1:9">
      <c r="A46" s="49" t="s">
        <v>96</v>
      </c>
      <c r="B46" s="49"/>
      <c r="C46" s="49"/>
      <c r="D46" s="49"/>
      <c r="E46" s="49"/>
      <c r="F46" s="49"/>
      <c r="G46" s="49"/>
      <c r="H46" s="49"/>
      <c r="I46" s="49"/>
    </row>
  </sheetData>
  <mergeCells count="39">
    <mergeCell ref="A1:I1"/>
    <mergeCell ref="H3:I3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0:F40"/>
    <mergeCell ref="B41:I41"/>
    <mergeCell ref="A43:I43"/>
    <mergeCell ref="A45:I45"/>
    <mergeCell ref="A46:I46"/>
    <mergeCell ref="A6:A11"/>
    <mergeCell ref="A12:A16"/>
    <mergeCell ref="A17:A39"/>
    <mergeCell ref="B18:B22"/>
    <mergeCell ref="B23:B29"/>
    <mergeCell ref="B30:B36"/>
    <mergeCell ref="B37:B38"/>
    <mergeCell ref="C18:C20"/>
    <mergeCell ref="C21:C22"/>
    <mergeCell ref="C23:C25"/>
    <mergeCell ref="C26:C29"/>
    <mergeCell ref="C30:C32"/>
    <mergeCell ref="C33:C34"/>
    <mergeCell ref="B13:D16"/>
    <mergeCell ref="E13:I16"/>
  </mergeCells>
  <pageMargins left="0.78" right="0.511811023622047" top="0.393700787401575" bottom="0.196850393700787" header="0.31496062992126" footer="0.196850393700787"/>
  <pageSetup paperSize="9" scale="85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41" workbookViewId="0">
      <selection activeCell="K22" sqref="K22"/>
    </sheetView>
  </sheetViews>
  <sheetFormatPr defaultColWidth="9" defaultRowHeight="13.5"/>
  <cols>
    <col min="1" max="1" width="7" customWidth="1"/>
    <col min="2" max="2" width="6.375" customWidth="1"/>
    <col min="3" max="3" width="6.5" customWidth="1"/>
    <col min="4" max="4" width="24.125" customWidth="1"/>
    <col min="5" max="5" width="14.25" customWidth="1"/>
    <col min="6" max="6" width="13.25" customWidth="1"/>
    <col min="7" max="8" width="7" customWidth="1"/>
    <col min="9" max="9" width="14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3</v>
      </c>
      <c r="H3" s="3" t="s">
        <v>241</v>
      </c>
      <c r="I3" s="3"/>
    </row>
    <row r="4" spans="1:9">
      <c r="A4" s="5" t="s">
        <v>4</v>
      </c>
      <c r="B4" s="6" t="s">
        <v>242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243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6">
        <v>3.66</v>
      </c>
      <c r="E7" s="16"/>
      <c r="F7" s="6">
        <v>3.26</v>
      </c>
      <c r="G7" s="94">
        <f>F7/D7</f>
        <v>0.890710382513661</v>
      </c>
      <c r="H7" s="95"/>
      <c r="I7" s="109"/>
    </row>
    <row r="8" spans="1:9">
      <c r="A8" s="12"/>
      <c r="B8" s="6" t="s">
        <v>17</v>
      </c>
      <c r="C8" s="6"/>
      <c r="D8" s="6">
        <v>3.66</v>
      </c>
      <c r="E8" s="16"/>
      <c r="F8" s="6">
        <v>3.26</v>
      </c>
      <c r="G8" s="14">
        <v>0.8907</v>
      </c>
      <c r="H8" s="11"/>
      <c r="I8" s="10"/>
    </row>
    <row r="9" spans="1:9">
      <c r="A9" s="12"/>
      <c r="B9" s="6" t="s">
        <v>18</v>
      </c>
      <c r="C9" s="6"/>
      <c r="D9" s="6">
        <v>3.66</v>
      </c>
      <c r="E9" s="16"/>
      <c r="F9" s="6">
        <v>3.26</v>
      </c>
      <c r="G9" s="14">
        <v>0.8907</v>
      </c>
      <c r="H9" s="11"/>
      <c r="I9" s="10"/>
    </row>
    <row r="10" spans="1:9">
      <c r="A10" s="12"/>
      <c r="B10" s="6" t="s">
        <v>19</v>
      </c>
      <c r="C10" s="6"/>
      <c r="D10" s="16"/>
      <c r="E10" s="16"/>
      <c r="F10" s="1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68" t="s">
        <v>244</v>
      </c>
      <c r="C13" s="96"/>
      <c r="D13" s="149"/>
      <c r="E13" s="20" t="s">
        <v>245</v>
      </c>
      <c r="F13" s="20"/>
      <c r="G13" s="20"/>
      <c r="H13" s="20"/>
      <c r="I13" s="20"/>
    </row>
    <row r="14" spans="1:9">
      <c r="A14" s="12"/>
      <c r="B14" s="98"/>
      <c r="C14" s="50"/>
      <c r="D14" s="150"/>
      <c r="E14" s="20"/>
      <c r="F14" s="20"/>
      <c r="G14" s="20"/>
      <c r="H14" s="20"/>
      <c r="I14" s="20"/>
    </row>
    <row r="15" spans="1:9">
      <c r="A15" s="12"/>
      <c r="B15" s="98"/>
      <c r="C15" s="50"/>
      <c r="D15" s="150"/>
      <c r="E15" s="20"/>
      <c r="F15" s="20"/>
      <c r="G15" s="20"/>
      <c r="H15" s="20"/>
      <c r="I15" s="20"/>
    </row>
    <row r="16" ht="19" customHeight="1" spans="1:9">
      <c r="A16" s="15"/>
      <c r="B16" s="100"/>
      <c r="C16" s="101"/>
      <c r="D16" s="151"/>
      <c r="E16" s="20"/>
      <c r="F16" s="20"/>
      <c r="G16" s="20"/>
      <c r="H16" s="20"/>
      <c r="I16" s="20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spans="1:9">
      <c r="A18" s="6"/>
      <c r="B18" s="6" t="s">
        <v>36</v>
      </c>
      <c r="C18" s="6" t="s">
        <v>37</v>
      </c>
      <c r="D18" s="103" t="s">
        <v>38</v>
      </c>
      <c r="E18" s="152">
        <v>1</v>
      </c>
      <c r="F18" s="152">
        <v>1</v>
      </c>
      <c r="G18" s="6">
        <v>4</v>
      </c>
      <c r="H18" s="6">
        <v>4</v>
      </c>
      <c r="I18" s="51"/>
    </row>
    <row r="19" spans="1:9">
      <c r="A19" s="6"/>
      <c r="B19" s="6"/>
      <c r="C19" s="6"/>
      <c r="D19" s="103" t="s">
        <v>41</v>
      </c>
      <c r="E19" s="152">
        <v>1</v>
      </c>
      <c r="F19" s="152">
        <v>1</v>
      </c>
      <c r="G19" s="6">
        <v>4</v>
      </c>
      <c r="H19" s="6">
        <v>4</v>
      </c>
      <c r="I19" s="51"/>
    </row>
    <row r="20" spans="1:9">
      <c r="A20" s="6"/>
      <c r="B20" s="6"/>
      <c r="C20" s="6"/>
      <c r="D20" s="103" t="s">
        <v>43</v>
      </c>
      <c r="E20" s="152">
        <v>1</v>
      </c>
      <c r="F20" s="152">
        <v>1</v>
      </c>
      <c r="G20" s="6">
        <v>4</v>
      </c>
      <c r="H20" s="6">
        <v>4</v>
      </c>
      <c r="I20" s="51"/>
    </row>
    <row r="21" spans="1:9">
      <c r="A21" s="6"/>
      <c r="B21" s="6"/>
      <c r="C21" s="6" t="s">
        <v>45</v>
      </c>
      <c r="D21" s="103" t="s">
        <v>46</v>
      </c>
      <c r="E21" s="152">
        <v>1</v>
      </c>
      <c r="F21" s="152">
        <v>1</v>
      </c>
      <c r="G21" s="6">
        <v>4</v>
      </c>
      <c r="H21" s="6">
        <v>3</v>
      </c>
      <c r="I21" s="51"/>
    </row>
    <row r="22" spans="1:9">
      <c r="A22" s="6"/>
      <c r="B22" s="6"/>
      <c r="C22" s="6"/>
      <c r="D22" s="103" t="s">
        <v>47</v>
      </c>
      <c r="E22" s="152">
        <v>1</v>
      </c>
      <c r="F22" s="152">
        <v>1</v>
      </c>
      <c r="G22" s="6">
        <v>4</v>
      </c>
      <c r="H22" s="6">
        <v>4</v>
      </c>
      <c r="I22" s="51"/>
    </row>
    <row r="23" spans="1:9">
      <c r="A23" s="6"/>
      <c r="B23" s="6" t="s">
        <v>48</v>
      </c>
      <c r="C23" s="6" t="s">
        <v>49</v>
      </c>
      <c r="D23" s="103" t="s">
        <v>50</v>
      </c>
      <c r="E23" s="152">
        <v>1</v>
      </c>
      <c r="F23" s="152">
        <v>1</v>
      </c>
      <c r="G23" s="6">
        <v>5</v>
      </c>
      <c r="H23" s="6">
        <v>5</v>
      </c>
      <c r="I23" s="51"/>
    </row>
    <row r="24" spans="1:9">
      <c r="A24" s="6"/>
      <c r="B24" s="6"/>
      <c r="C24" s="6"/>
      <c r="D24" s="103" t="s">
        <v>52</v>
      </c>
      <c r="E24" s="152">
        <v>1</v>
      </c>
      <c r="F24" s="152">
        <v>0.9</v>
      </c>
      <c r="G24" s="6">
        <v>5</v>
      </c>
      <c r="H24" s="6">
        <v>4</v>
      </c>
      <c r="I24" s="51"/>
    </row>
    <row r="25" spans="1:9">
      <c r="A25" s="6"/>
      <c r="B25" s="6"/>
      <c r="C25" s="6"/>
      <c r="D25" s="103" t="s">
        <v>54</v>
      </c>
      <c r="E25" s="152">
        <v>1</v>
      </c>
      <c r="F25" s="152">
        <v>0.9</v>
      </c>
      <c r="G25" s="6">
        <v>5</v>
      </c>
      <c r="H25" s="6">
        <v>4</v>
      </c>
      <c r="I25" s="51"/>
    </row>
    <row r="26" spans="1:9">
      <c r="A26" s="6"/>
      <c r="B26" s="6"/>
      <c r="C26" s="6" t="s">
        <v>56</v>
      </c>
      <c r="D26" s="103" t="s">
        <v>50</v>
      </c>
      <c r="E26" s="152">
        <v>1</v>
      </c>
      <c r="F26" s="152">
        <v>1</v>
      </c>
      <c r="G26" s="6">
        <v>5</v>
      </c>
      <c r="H26" s="6">
        <v>5</v>
      </c>
      <c r="I26" s="51"/>
    </row>
    <row r="27" spans="1:9">
      <c r="A27" s="6"/>
      <c r="B27" s="6"/>
      <c r="C27" s="6"/>
      <c r="D27" s="103" t="s">
        <v>57</v>
      </c>
      <c r="E27" s="152">
        <v>1</v>
      </c>
      <c r="F27" s="152">
        <v>1</v>
      </c>
      <c r="G27" s="6">
        <v>5</v>
      </c>
      <c r="H27" s="6">
        <v>5</v>
      </c>
      <c r="I27" s="51"/>
    </row>
    <row r="28" spans="1:9">
      <c r="A28" s="6"/>
      <c r="B28" s="6"/>
      <c r="C28" s="6"/>
      <c r="D28" s="103" t="s">
        <v>59</v>
      </c>
      <c r="E28" s="152">
        <v>1</v>
      </c>
      <c r="F28" s="152">
        <v>1</v>
      </c>
      <c r="G28" s="6">
        <v>5</v>
      </c>
      <c r="H28" s="6">
        <v>5</v>
      </c>
      <c r="I28" s="51"/>
    </row>
    <row r="29" spans="1:9">
      <c r="A29" s="6"/>
      <c r="B29" s="6"/>
      <c r="C29" s="6"/>
      <c r="D29" s="103" t="s">
        <v>60</v>
      </c>
      <c r="E29" s="152">
        <v>1</v>
      </c>
      <c r="F29" s="107">
        <v>0.8907</v>
      </c>
      <c r="G29" s="106">
        <v>5</v>
      </c>
      <c r="H29" s="106">
        <v>3.5</v>
      </c>
      <c r="I29" s="51"/>
    </row>
    <row r="30" spans="1:9">
      <c r="A30" s="6"/>
      <c r="B30" s="21" t="s">
        <v>61</v>
      </c>
      <c r="C30" s="6" t="s">
        <v>62</v>
      </c>
      <c r="D30" s="103" t="s">
        <v>246</v>
      </c>
      <c r="E30" s="105" t="s">
        <v>247</v>
      </c>
      <c r="F30" s="152">
        <v>1</v>
      </c>
      <c r="G30" s="6">
        <v>5</v>
      </c>
      <c r="H30" s="6">
        <v>4</v>
      </c>
      <c r="I30" s="5"/>
    </row>
    <row r="31" spans="1:9">
      <c r="A31" s="6"/>
      <c r="B31" s="21"/>
      <c r="C31" s="6"/>
      <c r="D31" s="103" t="s">
        <v>248</v>
      </c>
      <c r="E31" s="105" t="s">
        <v>247</v>
      </c>
      <c r="F31" s="152">
        <v>0.8</v>
      </c>
      <c r="G31" s="6">
        <v>5</v>
      </c>
      <c r="H31" s="6">
        <v>5</v>
      </c>
      <c r="I31" s="5"/>
    </row>
    <row r="32" spans="1:9">
      <c r="A32" s="6"/>
      <c r="B32" s="21"/>
      <c r="C32" s="6" t="s">
        <v>67</v>
      </c>
      <c r="D32" s="103" t="s">
        <v>249</v>
      </c>
      <c r="E32" s="105" t="s">
        <v>102</v>
      </c>
      <c r="F32" s="152">
        <v>0.9</v>
      </c>
      <c r="G32" s="6">
        <v>5</v>
      </c>
      <c r="H32" s="6">
        <v>4</v>
      </c>
      <c r="I32" s="5"/>
    </row>
    <row r="33" spans="1:9">
      <c r="A33" s="6"/>
      <c r="B33" s="21"/>
      <c r="C33" s="6"/>
      <c r="D33" s="103" t="s">
        <v>250</v>
      </c>
      <c r="E33" s="105" t="s">
        <v>247</v>
      </c>
      <c r="F33" s="152">
        <v>0.6</v>
      </c>
      <c r="G33" s="6">
        <v>5</v>
      </c>
      <c r="H33" s="6">
        <v>3</v>
      </c>
      <c r="I33" s="5"/>
    </row>
    <row r="34" spans="1:9">
      <c r="A34" s="6"/>
      <c r="B34" s="21"/>
      <c r="C34" s="6" t="s">
        <v>71</v>
      </c>
      <c r="D34" s="103" t="s">
        <v>192</v>
      </c>
      <c r="E34" s="152">
        <v>1</v>
      </c>
      <c r="F34" s="152">
        <v>0.8</v>
      </c>
      <c r="G34" s="6">
        <v>5</v>
      </c>
      <c r="H34" s="6">
        <v>4</v>
      </c>
      <c r="I34" s="5"/>
    </row>
    <row r="35" spans="1:9">
      <c r="A35" s="6"/>
      <c r="B35" s="21"/>
      <c r="C35" s="6"/>
      <c r="D35" s="103" t="s">
        <v>193</v>
      </c>
      <c r="E35" s="152">
        <v>0.8</v>
      </c>
      <c r="F35" s="105" t="s">
        <v>132</v>
      </c>
      <c r="G35" s="6">
        <v>4</v>
      </c>
      <c r="H35" s="6"/>
      <c r="I35" s="5"/>
    </row>
    <row r="36" spans="1:9">
      <c r="A36" s="6"/>
      <c r="B36" s="21"/>
      <c r="C36" s="6" t="s">
        <v>75</v>
      </c>
      <c r="D36" s="103" t="s">
        <v>195</v>
      </c>
      <c r="E36" s="152">
        <v>1</v>
      </c>
      <c r="F36" s="152">
        <v>0.9997</v>
      </c>
      <c r="G36" s="6">
        <v>5</v>
      </c>
      <c r="H36" s="6">
        <v>0</v>
      </c>
      <c r="I36" s="5"/>
    </row>
    <row r="37" spans="1:9">
      <c r="A37" s="6"/>
      <c r="B37" s="21"/>
      <c r="C37" s="6"/>
      <c r="D37" s="103" t="s">
        <v>196</v>
      </c>
      <c r="E37" s="152">
        <v>0.8</v>
      </c>
      <c r="F37" s="105" t="s">
        <v>132</v>
      </c>
      <c r="G37" s="6">
        <v>4</v>
      </c>
      <c r="H37" s="6"/>
      <c r="I37" s="5"/>
    </row>
    <row r="38" spans="1:9">
      <c r="A38" s="6"/>
      <c r="B38" s="21" t="s">
        <v>79</v>
      </c>
      <c r="C38" s="105" t="s">
        <v>161</v>
      </c>
      <c r="D38" s="103" t="s">
        <v>223</v>
      </c>
      <c r="E38" s="152">
        <v>1</v>
      </c>
      <c r="F38" s="152">
        <v>1</v>
      </c>
      <c r="G38" s="6">
        <v>2</v>
      </c>
      <c r="H38" s="6">
        <v>2</v>
      </c>
      <c r="I38" s="5"/>
    </row>
    <row r="39" spans="1:9">
      <c r="A39" s="6"/>
      <c r="B39" s="21"/>
      <c r="C39" s="105" t="s">
        <v>115</v>
      </c>
      <c r="D39" s="103" t="s">
        <v>200</v>
      </c>
      <c r="E39" s="105" t="s">
        <v>251</v>
      </c>
      <c r="F39" s="105" t="s">
        <v>251</v>
      </c>
      <c r="G39" s="6">
        <v>4</v>
      </c>
      <c r="H39" s="6">
        <v>4</v>
      </c>
      <c r="I39" s="5"/>
    </row>
    <row r="40" spans="1:9">
      <c r="A40" s="6"/>
      <c r="B40" s="21"/>
      <c r="C40" s="105" t="s">
        <v>80</v>
      </c>
      <c r="D40" s="103" t="s">
        <v>252</v>
      </c>
      <c r="E40" s="105" t="s">
        <v>253</v>
      </c>
      <c r="F40" s="105" t="s">
        <v>253</v>
      </c>
      <c r="G40" s="6">
        <v>2</v>
      </c>
      <c r="H40" s="6">
        <v>2</v>
      </c>
      <c r="I40" s="5"/>
    </row>
    <row r="41" spans="1:9">
      <c r="A41" s="6"/>
      <c r="B41" s="21"/>
      <c r="C41" s="105" t="s">
        <v>83</v>
      </c>
      <c r="D41" s="103" t="s">
        <v>254</v>
      </c>
      <c r="E41" s="105" t="s">
        <v>53</v>
      </c>
      <c r="F41" s="105" t="s">
        <v>53</v>
      </c>
      <c r="G41" s="6">
        <v>2</v>
      </c>
      <c r="H41" s="6">
        <v>2</v>
      </c>
      <c r="I41" s="5"/>
    </row>
    <row r="42" ht="33.75" spans="1:9">
      <c r="A42" s="6"/>
      <c r="B42" s="108" t="s">
        <v>255</v>
      </c>
      <c r="C42" s="108" t="s">
        <v>86</v>
      </c>
      <c r="D42" s="103" t="s">
        <v>206</v>
      </c>
      <c r="E42" s="152">
        <v>1</v>
      </c>
      <c r="F42" s="152">
        <v>0.9</v>
      </c>
      <c r="G42" s="6">
        <v>5</v>
      </c>
      <c r="H42" s="6">
        <v>5</v>
      </c>
      <c r="I42" s="5"/>
    </row>
    <row r="43" spans="1:9">
      <c r="A43" s="6" t="s">
        <v>89</v>
      </c>
      <c r="B43" s="6"/>
      <c r="C43" s="6"/>
      <c r="D43" s="6"/>
      <c r="E43" s="6"/>
      <c r="F43" s="6"/>
      <c r="G43" s="6"/>
      <c r="H43" s="6">
        <v>85.5</v>
      </c>
      <c r="I43" s="5"/>
    </row>
    <row r="44" ht="24" customHeight="1" spans="1:9">
      <c r="A44" s="5" t="s">
        <v>90</v>
      </c>
      <c r="B44" s="20" t="s">
        <v>174</v>
      </c>
      <c r="C44" s="20"/>
      <c r="D44" s="20"/>
      <c r="E44" s="20"/>
      <c r="F44" s="20"/>
      <c r="G44" s="20"/>
      <c r="H44" s="20"/>
      <c r="I44" s="20"/>
    </row>
    <row r="45" ht="18" customHeight="1" spans="1:9">
      <c r="A45" s="3"/>
      <c r="B45" s="3" t="s">
        <v>256</v>
      </c>
      <c r="C45" s="3" t="s">
        <v>257</v>
      </c>
      <c r="D45" s="3"/>
      <c r="E45" s="3"/>
      <c r="F45" s="3"/>
      <c r="G45" s="3"/>
      <c r="H45" s="3"/>
      <c r="I45" s="3"/>
    </row>
    <row r="46" ht="45" customHeight="1" spans="1:9">
      <c r="A46" s="49" t="s">
        <v>258</v>
      </c>
      <c r="B46" s="49"/>
      <c r="C46" s="49"/>
      <c r="D46" s="49"/>
      <c r="E46" s="49"/>
      <c r="F46" s="49"/>
      <c r="G46" s="49"/>
      <c r="H46" s="49"/>
      <c r="I46" s="49"/>
    </row>
    <row r="47" spans="1:9">
      <c r="A47" s="3" t="s">
        <v>94</v>
      </c>
      <c r="B47" s="3"/>
      <c r="C47" s="3"/>
      <c r="D47" s="3"/>
      <c r="E47" s="3"/>
      <c r="F47" s="3"/>
      <c r="G47" s="3"/>
      <c r="H47" s="3"/>
      <c r="I47" s="3"/>
    </row>
    <row r="48" ht="27" customHeight="1" spans="1:9">
      <c r="A48" s="49" t="s">
        <v>95</v>
      </c>
      <c r="B48" s="49"/>
      <c r="C48" s="49"/>
      <c r="D48" s="49"/>
      <c r="E48" s="49"/>
      <c r="F48" s="49"/>
      <c r="G48" s="49"/>
      <c r="H48" s="49"/>
      <c r="I48" s="49"/>
    </row>
    <row r="49" ht="37.5" customHeight="1" spans="1:9">
      <c r="A49" s="49" t="s">
        <v>96</v>
      </c>
      <c r="B49" s="49"/>
      <c r="C49" s="49"/>
      <c r="D49" s="49"/>
      <c r="E49" s="49"/>
      <c r="F49" s="49"/>
      <c r="G49" s="49"/>
      <c r="H49" s="49"/>
      <c r="I49" s="49"/>
    </row>
  </sheetData>
  <mergeCells count="40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3:F43"/>
    <mergeCell ref="B44:I44"/>
    <mergeCell ref="A46:I46"/>
    <mergeCell ref="A48:I48"/>
    <mergeCell ref="A49:I49"/>
    <mergeCell ref="A6:A11"/>
    <mergeCell ref="A12:A16"/>
    <mergeCell ref="A17:A42"/>
    <mergeCell ref="B18:B22"/>
    <mergeCell ref="B23:B29"/>
    <mergeCell ref="B30:B37"/>
    <mergeCell ref="B38:B41"/>
    <mergeCell ref="C18:C20"/>
    <mergeCell ref="C21:C22"/>
    <mergeCell ref="C23:C25"/>
    <mergeCell ref="C26:C29"/>
    <mergeCell ref="C30:C31"/>
    <mergeCell ref="C32:C33"/>
    <mergeCell ref="C34:C35"/>
    <mergeCell ref="C36:C37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32" workbookViewId="0">
      <selection activeCell="N26" sqref="N26"/>
    </sheetView>
  </sheetViews>
  <sheetFormatPr defaultColWidth="9" defaultRowHeight="13.5"/>
  <cols>
    <col min="1" max="1" width="6.625" customWidth="1"/>
    <col min="2" max="2" width="7.625" customWidth="1"/>
    <col min="3" max="3" width="8.375" customWidth="1"/>
    <col min="4" max="4" width="25.125" customWidth="1"/>
    <col min="5" max="5" width="12.25" customWidth="1"/>
    <col min="6" max="6" width="11.75" customWidth="1"/>
    <col min="7" max="8" width="7" customWidth="1"/>
    <col min="9" max="9" width="12.875" customWidth="1"/>
    <col min="10" max="10" width="12.8166666666667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118" t="s">
        <v>2</v>
      </c>
      <c r="B3" s="3"/>
      <c r="C3" s="3"/>
      <c r="D3" s="3"/>
      <c r="E3" s="3"/>
      <c r="F3" s="3"/>
      <c r="G3" s="118" t="s">
        <v>176</v>
      </c>
      <c r="H3" s="3"/>
      <c r="I3" s="3"/>
    </row>
    <row r="4" spans="1:9">
      <c r="A4" s="5" t="s">
        <v>4</v>
      </c>
      <c r="B4" s="6" t="s">
        <v>259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260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119">
        <v>2.3</v>
      </c>
      <c r="E7" s="119">
        <v>0</v>
      </c>
      <c r="F7" s="119">
        <f>19843.84/10000</f>
        <v>1.984384</v>
      </c>
      <c r="G7" s="120">
        <v>0.8628</v>
      </c>
      <c r="H7" s="121"/>
      <c r="I7" s="148"/>
    </row>
    <row r="8" spans="1:9">
      <c r="A8" s="12"/>
      <c r="B8" s="6" t="s">
        <v>17</v>
      </c>
      <c r="C8" s="6"/>
      <c r="D8" s="119">
        <v>2.3</v>
      </c>
      <c r="E8" s="119">
        <v>0</v>
      </c>
      <c r="F8" s="119">
        <f>F7</f>
        <v>1.984384</v>
      </c>
      <c r="G8" s="14">
        <v>0.8628</v>
      </c>
      <c r="H8" s="11"/>
      <c r="I8" s="10"/>
    </row>
    <row r="9" spans="1:9">
      <c r="A9" s="12"/>
      <c r="B9" s="6" t="s">
        <v>18</v>
      </c>
      <c r="C9" s="6"/>
      <c r="D9" s="119">
        <v>2.3</v>
      </c>
      <c r="E9" s="119">
        <v>0</v>
      </c>
      <c r="F9" s="119">
        <f>F8</f>
        <v>1.984384</v>
      </c>
      <c r="G9" s="14">
        <v>0.8628</v>
      </c>
      <c r="H9" s="11"/>
      <c r="I9" s="10"/>
    </row>
    <row r="10" spans="1:9">
      <c r="A10" s="12"/>
      <c r="B10" s="6" t="s">
        <v>19</v>
      </c>
      <c r="C10" s="6"/>
      <c r="D10" s="16"/>
      <c r="E10" s="16"/>
      <c r="F10" s="1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122" t="s">
        <v>261</v>
      </c>
      <c r="C13" s="123"/>
      <c r="D13" s="124"/>
      <c r="E13" s="125" t="s">
        <v>262</v>
      </c>
      <c r="F13" s="125"/>
      <c r="G13" s="125"/>
      <c r="H13" s="125"/>
      <c r="I13" s="125"/>
    </row>
    <row r="14" spans="1:9">
      <c r="A14" s="12"/>
      <c r="B14" s="126"/>
      <c r="C14" s="127"/>
      <c r="D14" s="128"/>
      <c r="E14" s="125"/>
      <c r="F14" s="125"/>
      <c r="G14" s="125"/>
      <c r="H14" s="125"/>
      <c r="I14" s="125"/>
    </row>
    <row r="15" spans="1:9">
      <c r="A15" s="12"/>
      <c r="B15" s="126"/>
      <c r="C15" s="127"/>
      <c r="D15" s="128"/>
      <c r="E15" s="125"/>
      <c r="F15" s="125"/>
      <c r="G15" s="125"/>
      <c r="H15" s="125"/>
      <c r="I15" s="125"/>
    </row>
    <row r="16" spans="1:9">
      <c r="A16" s="15"/>
      <c r="B16" s="129"/>
      <c r="C16" s="130"/>
      <c r="D16" s="131"/>
      <c r="E16" s="125"/>
      <c r="F16" s="125"/>
      <c r="G16" s="125"/>
      <c r="H16" s="125"/>
      <c r="I16" s="125"/>
    </row>
    <row r="17" s="1" customFormat="1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90" t="s">
        <v>35</v>
      </c>
    </row>
    <row r="18" spans="1:9">
      <c r="A18" s="6"/>
      <c r="B18" s="8" t="s">
        <v>181</v>
      </c>
      <c r="C18" s="132" t="s">
        <v>37</v>
      </c>
      <c r="D18" s="133" t="s">
        <v>38</v>
      </c>
      <c r="E18" s="134">
        <v>1</v>
      </c>
      <c r="F18" s="134">
        <v>1</v>
      </c>
      <c r="G18" s="135">
        <v>2</v>
      </c>
      <c r="H18" s="135">
        <v>2</v>
      </c>
      <c r="I18" s="51"/>
    </row>
    <row r="19" spans="1:9">
      <c r="A19" s="6"/>
      <c r="B19" s="77"/>
      <c r="C19" s="136"/>
      <c r="D19" s="133" t="s">
        <v>41</v>
      </c>
      <c r="E19" s="134">
        <v>1</v>
      </c>
      <c r="F19" s="134">
        <v>1</v>
      </c>
      <c r="G19" s="135">
        <v>2</v>
      </c>
      <c r="H19" s="135">
        <v>2</v>
      </c>
      <c r="I19" s="51"/>
    </row>
    <row r="20" spans="1:9">
      <c r="A20" s="6"/>
      <c r="B20" s="77"/>
      <c r="C20" s="137"/>
      <c r="D20" s="133" t="s">
        <v>43</v>
      </c>
      <c r="E20" s="134">
        <v>1</v>
      </c>
      <c r="F20" s="134">
        <v>1</v>
      </c>
      <c r="G20" s="135">
        <v>2</v>
      </c>
      <c r="H20" s="135">
        <v>2</v>
      </c>
      <c r="I20" s="51"/>
    </row>
    <row r="21" spans="1:9">
      <c r="A21" s="6"/>
      <c r="B21" s="77"/>
      <c r="C21" s="132" t="s">
        <v>45</v>
      </c>
      <c r="D21" s="133" t="s">
        <v>46</v>
      </c>
      <c r="E21" s="134">
        <v>1</v>
      </c>
      <c r="F21" s="134">
        <v>1</v>
      </c>
      <c r="G21" s="135">
        <v>2</v>
      </c>
      <c r="H21" s="135">
        <v>2</v>
      </c>
      <c r="I21" s="51"/>
    </row>
    <row r="22" spans="1:9">
      <c r="A22" s="6"/>
      <c r="B22" s="77"/>
      <c r="C22" s="137"/>
      <c r="D22" s="133" t="s">
        <v>47</v>
      </c>
      <c r="E22" s="134">
        <v>1</v>
      </c>
      <c r="F22" s="134">
        <v>1</v>
      </c>
      <c r="G22" s="135">
        <v>2</v>
      </c>
      <c r="H22" s="135">
        <v>2</v>
      </c>
      <c r="I22" s="51"/>
    </row>
    <row r="23" spans="1:9">
      <c r="A23" s="6"/>
      <c r="B23" s="8" t="s">
        <v>183</v>
      </c>
      <c r="C23" s="132" t="s">
        <v>49</v>
      </c>
      <c r="D23" s="133" t="s">
        <v>50</v>
      </c>
      <c r="E23" s="134">
        <v>1</v>
      </c>
      <c r="F23" s="134">
        <v>1</v>
      </c>
      <c r="G23" s="135">
        <v>2</v>
      </c>
      <c r="H23" s="135">
        <v>2</v>
      </c>
      <c r="I23" s="51"/>
    </row>
    <row r="24" spans="1:9">
      <c r="A24" s="6"/>
      <c r="B24" s="77"/>
      <c r="C24" s="136"/>
      <c r="D24" s="133" t="s">
        <v>52</v>
      </c>
      <c r="E24" s="134">
        <v>1</v>
      </c>
      <c r="F24" s="138">
        <v>0.8628</v>
      </c>
      <c r="G24" s="135">
        <v>2</v>
      </c>
      <c r="H24" s="139">
        <f t="shared" ref="H24:H31" si="0">G24*F24/E24</f>
        <v>1.7256</v>
      </c>
      <c r="I24" s="51"/>
    </row>
    <row r="25" spans="1:9">
      <c r="A25" s="6"/>
      <c r="B25" s="77"/>
      <c r="C25" s="137"/>
      <c r="D25" s="133" t="s">
        <v>54</v>
      </c>
      <c r="E25" s="134">
        <v>1</v>
      </c>
      <c r="F25" s="138">
        <f>F24</f>
        <v>0.8628</v>
      </c>
      <c r="G25" s="135">
        <v>2</v>
      </c>
      <c r="H25" s="139">
        <f t="shared" si="0"/>
        <v>1.7256</v>
      </c>
      <c r="I25" s="51"/>
    </row>
    <row r="26" spans="1:9">
      <c r="A26" s="6"/>
      <c r="B26" s="77"/>
      <c r="C26" s="132" t="s">
        <v>56</v>
      </c>
      <c r="D26" s="133" t="s">
        <v>50</v>
      </c>
      <c r="E26" s="134">
        <v>1</v>
      </c>
      <c r="F26" s="134">
        <v>1</v>
      </c>
      <c r="G26" s="135">
        <v>1</v>
      </c>
      <c r="H26" s="135">
        <v>1</v>
      </c>
      <c r="I26" s="51"/>
    </row>
    <row r="27" spans="1:9">
      <c r="A27" s="6"/>
      <c r="B27" s="77"/>
      <c r="C27" s="136"/>
      <c r="D27" s="133" t="s">
        <v>57</v>
      </c>
      <c r="E27" s="134">
        <v>1</v>
      </c>
      <c r="F27" s="134">
        <v>1</v>
      </c>
      <c r="G27" s="135">
        <v>2</v>
      </c>
      <c r="H27" s="135">
        <v>2</v>
      </c>
      <c r="I27" s="51"/>
    </row>
    <row r="28" spans="1:9">
      <c r="A28" s="6"/>
      <c r="B28" s="77"/>
      <c r="C28" s="136"/>
      <c r="D28" s="133" t="s">
        <v>59</v>
      </c>
      <c r="E28" s="134">
        <v>1</v>
      </c>
      <c r="F28" s="134">
        <v>1</v>
      </c>
      <c r="G28" s="135">
        <v>1</v>
      </c>
      <c r="H28" s="135">
        <v>1</v>
      </c>
      <c r="I28" s="51"/>
    </row>
    <row r="29" spans="1:9">
      <c r="A29" s="6"/>
      <c r="B29" s="77"/>
      <c r="C29" s="137"/>
      <c r="D29" s="133" t="s">
        <v>60</v>
      </c>
      <c r="E29" s="134">
        <v>1</v>
      </c>
      <c r="F29" s="138">
        <f>F25</f>
        <v>0.8628</v>
      </c>
      <c r="G29" s="140">
        <v>10</v>
      </c>
      <c r="H29" s="139">
        <f t="shared" si="0"/>
        <v>8.628</v>
      </c>
      <c r="I29" s="51"/>
    </row>
    <row r="30" spans="1:9">
      <c r="A30" s="6"/>
      <c r="B30" s="8" t="s">
        <v>263</v>
      </c>
      <c r="C30" s="141" t="s">
        <v>62</v>
      </c>
      <c r="D30" s="133" t="s">
        <v>264</v>
      </c>
      <c r="E30" s="140">
        <v>51</v>
      </c>
      <c r="F30" s="140">
        <v>27</v>
      </c>
      <c r="G30" s="140">
        <v>10</v>
      </c>
      <c r="H30" s="139">
        <f t="shared" si="0"/>
        <v>5.29411764705882</v>
      </c>
      <c r="I30" s="5"/>
    </row>
    <row r="31" spans="1:9">
      <c r="A31" s="6"/>
      <c r="B31" s="12"/>
      <c r="C31" s="141"/>
      <c r="D31" s="133" t="s">
        <v>265</v>
      </c>
      <c r="E31" s="140">
        <v>51</v>
      </c>
      <c r="F31" s="140">
        <v>27</v>
      </c>
      <c r="G31" s="140">
        <v>10</v>
      </c>
      <c r="H31" s="139">
        <f t="shared" si="0"/>
        <v>5.29411764705882</v>
      </c>
      <c r="I31" s="5"/>
    </row>
    <row r="32" spans="1:9">
      <c r="A32" s="6"/>
      <c r="B32" s="12"/>
      <c r="C32" s="141" t="s">
        <v>71</v>
      </c>
      <c r="D32" s="133" t="s">
        <v>192</v>
      </c>
      <c r="E32" s="134">
        <v>1</v>
      </c>
      <c r="F32" s="134" t="s">
        <v>132</v>
      </c>
      <c r="G32" s="135">
        <v>5</v>
      </c>
      <c r="H32" s="139">
        <v>0</v>
      </c>
      <c r="I32" s="5"/>
    </row>
    <row r="33" spans="1:9">
      <c r="A33" s="6"/>
      <c r="B33" s="12"/>
      <c r="C33" s="141"/>
      <c r="D33" s="133" t="s">
        <v>233</v>
      </c>
      <c r="E33" s="134">
        <v>0.8</v>
      </c>
      <c r="F33" s="138">
        <f>F29</f>
        <v>0.8628</v>
      </c>
      <c r="G33" s="135">
        <v>4</v>
      </c>
      <c r="H33" s="139">
        <f t="shared" ref="H33:H38" si="1">G33*F33/E33</f>
        <v>4.314</v>
      </c>
      <c r="I33" s="5"/>
    </row>
    <row r="34" spans="1:9">
      <c r="A34" s="6"/>
      <c r="B34" s="12"/>
      <c r="C34" s="141"/>
      <c r="D34" s="133" t="s">
        <v>133</v>
      </c>
      <c r="E34" s="134">
        <v>0.6</v>
      </c>
      <c r="F34" s="140" t="s">
        <v>132</v>
      </c>
      <c r="G34" s="135">
        <v>3</v>
      </c>
      <c r="H34" s="139">
        <v>0</v>
      </c>
      <c r="I34" s="5"/>
    </row>
    <row r="35" spans="1:9">
      <c r="A35" s="6"/>
      <c r="B35" s="12"/>
      <c r="C35" s="142" t="s">
        <v>75</v>
      </c>
      <c r="D35" s="51" t="s">
        <v>195</v>
      </c>
      <c r="E35" s="143">
        <v>1</v>
      </c>
      <c r="F35" s="138" t="s">
        <v>132</v>
      </c>
      <c r="G35" s="135">
        <v>10</v>
      </c>
      <c r="H35" s="139">
        <v>0</v>
      </c>
      <c r="I35" s="5"/>
    </row>
    <row r="36" spans="1:9">
      <c r="A36" s="6"/>
      <c r="B36" s="12"/>
      <c r="C36" s="144"/>
      <c r="D36" s="51" t="s">
        <v>196</v>
      </c>
      <c r="E36" s="145">
        <v>0.7402</v>
      </c>
      <c r="F36" s="138">
        <v>0.7402</v>
      </c>
      <c r="G36" s="135">
        <v>6</v>
      </c>
      <c r="H36" s="139">
        <f t="shared" si="1"/>
        <v>6</v>
      </c>
      <c r="I36" s="5"/>
    </row>
    <row r="37" spans="1:9">
      <c r="A37" s="6"/>
      <c r="B37" s="12"/>
      <c r="C37" s="144"/>
      <c r="D37" s="51" t="s">
        <v>197</v>
      </c>
      <c r="E37" s="143">
        <v>0.6</v>
      </c>
      <c r="F37" s="140" t="s">
        <v>132</v>
      </c>
      <c r="G37" s="135">
        <v>3</v>
      </c>
      <c r="H37" s="139">
        <v>0</v>
      </c>
      <c r="I37" s="5"/>
    </row>
    <row r="38" spans="1:9">
      <c r="A38" s="6"/>
      <c r="B38" s="8" t="s">
        <v>198</v>
      </c>
      <c r="C38" s="10" t="s">
        <v>161</v>
      </c>
      <c r="D38" s="133" t="s">
        <v>223</v>
      </c>
      <c r="E38" s="134">
        <v>1</v>
      </c>
      <c r="F38" s="138">
        <v>0.7</v>
      </c>
      <c r="G38" s="140">
        <v>6</v>
      </c>
      <c r="H38" s="139">
        <f t="shared" si="1"/>
        <v>4.2</v>
      </c>
      <c r="I38" s="5"/>
    </row>
    <row r="39" spans="1:9">
      <c r="A39" s="6"/>
      <c r="B39" s="12"/>
      <c r="C39" s="10" t="s">
        <v>115</v>
      </c>
      <c r="D39" s="133" t="s">
        <v>200</v>
      </c>
      <c r="E39" s="146" t="s">
        <v>266</v>
      </c>
      <c r="F39" s="146" t="s">
        <v>267</v>
      </c>
      <c r="G39" s="140">
        <v>6</v>
      </c>
      <c r="H39" s="139">
        <v>6</v>
      </c>
      <c r="I39" s="5"/>
    </row>
    <row r="40" spans="1:9">
      <c r="A40" s="6"/>
      <c r="B40" s="12"/>
      <c r="C40" s="10" t="s">
        <v>80</v>
      </c>
      <c r="D40" s="133" t="s">
        <v>252</v>
      </c>
      <c r="E40" s="140" t="s">
        <v>253</v>
      </c>
      <c r="F40" s="140" t="s">
        <v>253</v>
      </c>
      <c r="G40" s="140">
        <v>7</v>
      </c>
      <c r="H40" s="135">
        <v>7</v>
      </c>
      <c r="I40" s="5"/>
    </row>
    <row r="41" spans="1:9">
      <c r="A41" s="6"/>
      <c r="B41" s="12"/>
      <c r="C41" s="10" t="s">
        <v>83</v>
      </c>
      <c r="D41" s="133" t="s">
        <v>268</v>
      </c>
      <c r="E41" s="140" t="s">
        <v>53</v>
      </c>
      <c r="F41" s="140" t="s">
        <v>53</v>
      </c>
      <c r="G41" s="140">
        <v>6</v>
      </c>
      <c r="H41" s="135">
        <v>6</v>
      </c>
      <c r="I41" s="5"/>
    </row>
    <row r="42" ht="33.75" spans="1:9">
      <c r="A42" s="6"/>
      <c r="B42" s="8" t="s">
        <v>269</v>
      </c>
      <c r="C42" s="147" t="s">
        <v>86</v>
      </c>
      <c r="D42" s="133" t="s">
        <v>206</v>
      </c>
      <c r="E42" s="134">
        <v>1</v>
      </c>
      <c r="F42" s="138">
        <v>0.9</v>
      </c>
      <c r="G42" s="140">
        <v>10</v>
      </c>
      <c r="H42" s="139">
        <v>10</v>
      </c>
      <c r="I42" s="5"/>
    </row>
    <row r="43" spans="1:9">
      <c r="A43" s="6" t="s">
        <v>89</v>
      </c>
      <c r="B43" s="6"/>
      <c r="C43" s="6"/>
      <c r="D43" s="6"/>
      <c r="E43" s="6"/>
      <c r="F43" s="6"/>
      <c r="G43" s="6">
        <v>100</v>
      </c>
      <c r="H43" s="139">
        <f>SUM(H18:H42)</f>
        <v>82.1814352941176</v>
      </c>
      <c r="I43" s="5"/>
    </row>
    <row r="44" ht="24" customHeight="1" spans="1:9">
      <c r="A44" s="5" t="s">
        <v>90</v>
      </c>
      <c r="B44" s="20" t="s">
        <v>174</v>
      </c>
      <c r="C44" s="20"/>
      <c r="D44" s="20"/>
      <c r="E44" s="20"/>
      <c r="F44" s="20"/>
      <c r="G44" s="20"/>
      <c r="H44" s="20"/>
      <c r="I44" s="20"/>
    </row>
    <row r="45" ht="18" customHeight="1" spans="1:9">
      <c r="A45" s="3"/>
      <c r="B45" s="3" t="s">
        <v>92</v>
      </c>
      <c r="C45" s="3"/>
      <c r="D45" s="3"/>
      <c r="E45" s="3"/>
      <c r="F45" s="3"/>
      <c r="G45" s="3"/>
      <c r="H45" s="3"/>
      <c r="I45" s="3"/>
    </row>
    <row r="46" ht="45" customHeight="1" spans="1:9">
      <c r="A46" s="49" t="s">
        <v>93</v>
      </c>
      <c r="B46" s="49"/>
      <c r="C46" s="49"/>
      <c r="D46" s="49"/>
      <c r="E46" s="49"/>
      <c r="F46" s="49"/>
      <c r="G46" s="49"/>
      <c r="H46" s="49"/>
      <c r="I46" s="49"/>
    </row>
    <row r="47" spans="1:9">
      <c r="A47" s="3" t="s">
        <v>94</v>
      </c>
      <c r="B47" s="3"/>
      <c r="C47" s="3"/>
      <c r="D47" s="3"/>
      <c r="E47" s="3"/>
      <c r="F47" s="3"/>
      <c r="G47" s="3"/>
      <c r="H47" s="3"/>
      <c r="I47" s="3"/>
    </row>
    <row r="48" ht="27" customHeight="1" spans="1:9">
      <c r="A48" s="49" t="s">
        <v>95</v>
      </c>
      <c r="B48" s="49"/>
      <c r="C48" s="49"/>
      <c r="D48" s="49"/>
      <c r="E48" s="49"/>
      <c r="F48" s="49"/>
      <c r="G48" s="49"/>
      <c r="H48" s="49"/>
      <c r="I48" s="49"/>
    </row>
    <row r="49" ht="37.5" customHeight="1" spans="1:9">
      <c r="A49" s="49" t="s">
        <v>96</v>
      </c>
      <c r="B49" s="49"/>
      <c r="C49" s="49"/>
      <c r="D49" s="49"/>
      <c r="E49" s="49"/>
      <c r="F49" s="49"/>
      <c r="G49" s="49"/>
      <c r="H49" s="49"/>
      <c r="I49" s="49"/>
    </row>
  </sheetData>
  <mergeCells count="39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3:F43"/>
    <mergeCell ref="B44:I44"/>
    <mergeCell ref="A46:I46"/>
    <mergeCell ref="A48:I48"/>
    <mergeCell ref="A49:I49"/>
    <mergeCell ref="A6:A11"/>
    <mergeCell ref="A12:A16"/>
    <mergeCell ref="A17:A42"/>
    <mergeCell ref="B18:B22"/>
    <mergeCell ref="B23:B29"/>
    <mergeCell ref="B30:B37"/>
    <mergeCell ref="B38:B41"/>
    <mergeCell ref="C18:C20"/>
    <mergeCell ref="C21:C22"/>
    <mergeCell ref="C23:C25"/>
    <mergeCell ref="C26:C29"/>
    <mergeCell ref="C30:C31"/>
    <mergeCell ref="C32:C34"/>
    <mergeCell ref="C35:C37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38" workbookViewId="0">
      <selection activeCell="O20" sqref="O20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18.5" customWidth="1"/>
    <col min="5" max="5" width="12.375" customWidth="1"/>
    <col min="6" max="6" width="11.875" customWidth="1"/>
    <col min="7" max="7" width="7" style="1" customWidth="1"/>
    <col min="8" max="8" width="6.25" style="1" customWidth="1"/>
    <col min="9" max="9" width="11.37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4"/>
      <c r="H2" s="4"/>
      <c r="I2" s="3"/>
    </row>
    <row r="3" spans="1:9">
      <c r="A3" s="3" t="s">
        <v>2</v>
      </c>
      <c r="B3" s="3"/>
      <c r="C3" s="3"/>
      <c r="D3" s="3"/>
      <c r="E3" s="3"/>
      <c r="F3" s="3"/>
      <c r="G3" s="4" t="s">
        <v>3</v>
      </c>
      <c r="H3" s="4"/>
      <c r="I3" s="116">
        <v>45175</v>
      </c>
    </row>
    <row r="4" spans="1:9">
      <c r="A4" s="5" t="s">
        <v>4</v>
      </c>
      <c r="B4" s="6" t="s">
        <v>270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10">
      <c r="A7" s="12"/>
      <c r="B7" s="6" t="s">
        <v>16</v>
      </c>
      <c r="C7" s="6"/>
      <c r="D7" s="110">
        <v>1.5</v>
      </c>
      <c r="E7" s="110">
        <v>0</v>
      </c>
      <c r="F7" s="110">
        <v>1.42332</v>
      </c>
      <c r="G7" s="53">
        <f>F7/(D7+E7)</f>
        <v>0.94888</v>
      </c>
      <c r="H7" s="11"/>
      <c r="I7" s="10"/>
      <c r="J7" s="117"/>
    </row>
    <row r="8" spans="1:9">
      <c r="A8" s="12"/>
      <c r="B8" s="6" t="s">
        <v>17</v>
      </c>
      <c r="C8" s="6"/>
      <c r="D8" s="110">
        <v>1.5</v>
      </c>
      <c r="E8" s="110">
        <v>0</v>
      </c>
      <c r="F8" s="110">
        <v>1.42</v>
      </c>
      <c r="G8" s="53">
        <f>F8/(D8+E8)</f>
        <v>0.946666666666667</v>
      </c>
      <c r="H8" s="11"/>
      <c r="I8" s="10"/>
    </row>
    <row r="9" spans="1:9">
      <c r="A9" s="12"/>
      <c r="B9" s="6" t="s">
        <v>18</v>
      </c>
      <c r="C9" s="6"/>
      <c r="D9" s="110">
        <v>1.5</v>
      </c>
      <c r="E9" s="110">
        <v>0</v>
      </c>
      <c r="F9" s="110">
        <v>1.42</v>
      </c>
      <c r="G9" s="53">
        <f>F9/(D9+E9)</f>
        <v>0.946666666666667</v>
      </c>
      <c r="H9" s="11"/>
      <c r="I9" s="10"/>
    </row>
    <row r="10" spans="1:9">
      <c r="A10" s="12"/>
      <c r="B10" s="6" t="s">
        <v>19</v>
      </c>
      <c r="C10" s="6"/>
      <c r="D10" s="110"/>
      <c r="E10" s="110"/>
      <c r="F10" s="110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83" t="s">
        <v>271</v>
      </c>
      <c r="C13" s="69"/>
      <c r="D13" s="70"/>
      <c r="E13" s="6" t="s">
        <v>272</v>
      </c>
      <c r="F13" s="6"/>
      <c r="G13" s="6"/>
      <c r="H13" s="6"/>
      <c r="I13" s="6"/>
    </row>
    <row r="14" spans="1:9">
      <c r="A14" s="12"/>
      <c r="B14" s="71"/>
      <c r="C14" s="4"/>
      <c r="D14" s="72"/>
      <c r="E14" s="6"/>
      <c r="F14" s="6"/>
      <c r="G14" s="6"/>
      <c r="H14" s="6"/>
      <c r="I14" s="6"/>
    </row>
    <row r="15" spans="1:9">
      <c r="A15" s="12"/>
      <c r="B15" s="71"/>
      <c r="C15" s="4"/>
      <c r="D15" s="72"/>
      <c r="E15" s="6"/>
      <c r="F15" s="6"/>
      <c r="G15" s="6"/>
      <c r="H15" s="6"/>
      <c r="I15" s="6"/>
    </row>
    <row r="16" spans="1:9">
      <c r="A16" s="15"/>
      <c r="B16" s="73"/>
      <c r="C16" s="74"/>
      <c r="D16" s="75"/>
      <c r="E16" s="6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spans="1:9">
      <c r="A18" s="6"/>
      <c r="B18" s="76" t="s">
        <v>36</v>
      </c>
      <c r="C18" s="76" t="s">
        <v>37</v>
      </c>
      <c r="D18" s="5" t="s">
        <v>38</v>
      </c>
      <c r="E18" s="62" t="s">
        <v>39</v>
      </c>
      <c r="F18" s="62" t="s">
        <v>40</v>
      </c>
      <c r="G18" s="6">
        <v>2</v>
      </c>
      <c r="H18" s="6">
        <v>2</v>
      </c>
      <c r="I18" s="51"/>
    </row>
    <row r="19" spans="1:9">
      <c r="A19" s="6"/>
      <c r="B19" s="77"/>
      <c r="C19" s="77"/>
      <c r="D19" s="5" t="s">
        <v>41</v>
      </c>
      <c r="E19" s="62" t="s">
        <v>121</v>
      </c>
      <c r="F19" s="62" t="s">
        <v>40</v>
      </c>
      <c r="G19" s="6">
        <v>2</v>
      </c>
      <c r="H19" s="6">
        <v>2</v>
      </c>
      <c r="I19" s="51"/>
    </row>
    <row r="20" spans="1:9">
      <c r="A20" s="6"/>
      <c r="B20" s="77"/>
      <c r="C20" s="78"/>
      <c r="D20" s="5" t="s">
        <v>43</v>
      </c>
      <c r="E20" s="62" t="s">
        <v>122</v>
      </c>
      <c r="F20" s="62" t="s">
        <v>40</v>
      </c>
      <c r="G20" s="6">
        <v>2</v>
      </c>
      <c r="H20" s="6">
        <v>2</v>
      </c>
      <c r="I20" s="51"/>
    </row>
    <row r="21" spans="1:9">
      <c r="A21" s="6"/>
      <c r="B21" s="77"/>
      <c r="C21" s="76" t="s">
        <v>45</v>
      </c>
      <c r="D21" s="5" t="s">
        <v>46</v>
      </c>
      <c r="E21" s="62" t="s">
        <v>123</v>
      </c>
      <c r="F21" s="62" t="s">
        <v>40</v>
      </c>
      <c r="G21" s="6">
        <v>2</v>
      </c>
      <c r="H21" s="6">
        <v>2</v>
      </c>
      <c r="I21" s="51"/>
    </row>
    <row r="22" spans="1:9">
      <c r="A22" s="6"/>
      <c r="B22" s="77"/>
      <c r="C22" s="78"/>
      <c r="D22" s="5" t="s">
        <v>47</v>
      </c>
      <c r="E22" s="62" t="s">
        <v>123</v>
      </c>
      <c r="F22" s="62" t="s">
        <v>40</v>
      </c>
      <c r="G22" s="6">
        <v>2</v>
      </c>
      <c r="H22" s="6">
        <v>2</v>
      </c>
      <c r="I22" s="51"/>
    </row>
    <row r="23" spans="1:9">
      <c r="A23" s="6"/>
      <c r="B23" s="76" t="s">
        <v>48</v>
      </c>
      <c r="C23" s="76" t="s">
        <v>49</v>
      </c>
      <c r="D23" s="5" t="s">
        <v>50</v>
      </c>
      <c r="E23" s="62" t="s">
        <v>51</v>
      </c>
      <c r="F23" s="62" t="s">
        <v>40</v>
      </c>
      <c r="G23" s="6">
        <v>2</v>
      </c>
      <c r="H23" s="6">
        <v>2</v>
      </c>
      <c r="I23" s="51"/>
    </row>
    <row r="24" spans="1:9">
      <c r="A24" s="6"/>
      <c r="B24" s="77"/>
      <c r="C24" s="77"/>
      <c r="D24" s="5" t="s">
        <v>52</v>
      </c>
      <c r="E24" s="62" t="s">
        <v>124</v>
      </c>
      <c r="F24" s="62" t="s">
        <v>40</v>
      </c>
      <c r="G24" s="6">
        <v>2</v>
      </c>
      <c r="H24" s="6">
        <v>2</v>
      </c>
      <c r="I24" s="51"/>
    </row>
    <row r="25" spans="1:9">
      <c r="A25" s="6"/>
      <c r="B25" s="77"/>
      <c r="C25" s="78"/>
      <c r="D25" s="5" t="s">
        <v>54</v>
      </c>
      <c r="E25" s="62" t="s">
        <v>125</v>
      </c>
      <c r="F25" s="62" t="s">
        <v>40</v>
      </c>
      <c r="G25" s="6">
        <v>2</v>
      </c>
      <c r="H25" s="6">
        <v>2</v>
      </c>
      <c r="I25" s="51"/>
    </row>
    <row r="26" spans="1:9">
      <c r="A26" s="6"/>
      <c r="B26" s="77"/>
      <c r="C26" s="76" t="s">
        <v>56</v>
      </c>
      <c r="D26" s="5" t="s">
        <v>50</v>
      </c>
      <c r="E26" s="62" t="s">
        <v>126</v>
      </c>
      <c r="F26" s="62" t="s">
        <v>40</v>
      </c>
      <c r="G26" s="6">
        <v>1</v>
      </c>
      <c r="H26" s="6">
        <v>1</v>
      </c>
      <c r="I26" s="51"/>
    </row>
    <row r="27" spans="1:9">
      <c r="A27" s="6"/>
      <c r="B27" s="77"/>
      <c r="C27" s="77"/>
      <c r="D27" s="5" t="s">
        <v>57</v>
      </c>
      <c r="E27" s="62" t="s">
        <v>127</v>
      </c>
      <c r="F27" s="62" t="s">
        <v>40</v>
      </c>
      <c r="G27" s="6">
        <v>2</v>
      </c>
      <c r="H27" s="6">
        <v>2</v>
      </c>
      <c r="I27" s="51"/>
    </row>
    <row r="28" spans="1:9">
      <c r="A28" s="6"/>
      <c r="B28" s="77"/>
      <c r="C28" s="77"/>
      <c r="D28" s="5" t="s">
        <v>59</v>
      </c>
      <c r="E28" s="62" t="s">
        <v>128</v>
      </c>
      <c r="F28" s="62" t="s">
        <v>40</v>
      </c>
      <c r="G28" s="6">
        <v>1</v>
      </c>
      <c r="H28" s="6">
        <v>1</v>
      </c>
      <c r="I28" s="51"/>
    </row>
    <row r="29" spans="1:9">
      <c r="A29" s="6"/>
      <c r="B29" s="77"/>
      <c r="C29" s="78"/>
      <c r="D29" s="5" t="s">
        <v>60</v>
      </c>
      <c r="E29" s="62">
        <v>0.8</v>
      </c>
      <c r="F29" s="85">
        <v>0.95</v>
      </c>
      <c r="G29" s="6">
        <v>10</v>
      </c>
      <c r="H29" s="6">
        <v>10</v>
      </c>
      <c r="I29" s="51"/>
    </row>
    <row r="30" spans="1:9">
      <c r="A30" s="6"/>
      <c r="B30" s="8" t="s">
        <v>61</v>
      </c>
      <c r="C30" s="10" t="s">
        <v>62</v>
      </c>
      <c r="D30" s="111" t="s">
        <v>273</v>
      </c>
      <c r="E30" s="112">
        <v>1</v>
      </c>
      <c r="F30" s="112">
        <v>3</v>
      </c>
      <c r="G30" s="6">
        <v>10</v>
      </c>
      <c r="H30" s="6">
        <v>10</v>
      </c>
      <c r="I30" s="5"/>
    </row>
    <row r="31" spans="1:9">
      <c r="A31" s="6"/>
      <c r="B31" s="12"/>
      <c r="C31" s="10"/>
      <c r="D31" s="111" t="s">
        <v>274</v>
      </c>
      <c r="E31" s="112">
        <v>1</v>
      </c>
      <c r="F31" s="112">
        <v>1</v>
      </c>
      <c r="G31" s="6">
        <v>5</v>
      </c>
      <c r="H31" s="6">
        <v>5</v>
      </c>
      <c r="I31" s="5"/>
    </row>
    <row r="32" spans="1:9">
      <c r="A32" s="6"/>
      <c r="B32" s="12"/>
      <c r="C32" s="10" t="s">
        <v>71</v>
      </c>
      <c r="D32" s="111" t="s">
        <v>111</v>
      </c>
      <c r="E32" s="113" t="s">
        <v>275</v>
      </c>
      <c r="F32" s="114">
        <v>0.9</v>
      </c>
      <c r="G32" s="6">
        <v>10</v>
      </c>
      <c r="H32" s="6">
        <v>9</v>
      </c>
      <c r="I32" s="5"/>
    </row>
    <row r="33" spans="1:9">
      <c r="A33" s="6"/>
      <c r="B33" s="12"/>
      <c r="C33" s="10"/>
      <c r="D33" s="62">
        <v>1</v>
      </c>
      <c r="E33" s="62">
        <v>0.9</v>
      </c>
      <c r="F33" s="6">
        <v>10</v>
      </c>
      <c r="G33" s="6">
        <v>7</v>
      </c>
      <c r="H33" s="6"/>
      <c r="I33" s="5"/>
    </row>
    <row r="34" spans="1:9">
      <c r="A34" s="6"/>
      <c r="B34" s="12"/>
      <c r="C34" s="10"/>
      <c r="D34" s="62">
        <v>0.8</v>
      </c>
      <c r="E34" s="6" t="s">
        <v>132</v>
      </c>
      <c r="F34" s="6">
        <v>7</v>
      </c>
      <c r="G34" s="6">
        <v>4</v>
      </c>
      <c r="H34" s="6"/>
      <c r="I34" s="5"/>
    </row>
    <row r="35" spans="1:9">
      <c r="A35" s="6"/>
      <c r="B35" s="12"/>
      <c r="C35" s="70" t="s">
        <v>75</v>
      </c>
      <c r="D35" s="62">
        <v>0.5</v>
      </c>
      <c r="E35" s="6" t="s">
        <v>132</v>
      </c>
      <c r="F35" s="6">
        <v>4</v>
      </c>
      <c r="G35" s="6">
        <v>10</v>
      </c>
      <c r="H35" s="6">
        <v>9</v>
      </c>
      <c r="I35" s="5"/>
    </row>
    <row r="36" spans="1:9">
      <c r="A36" s="6"/>
      <c r="B36" s="12"/>
      <c r="C36" s="72"/>
      <c r="D36" s="62" t="s">
        <v>135</v>
      </c>
      <c r="E36" s="85">
        <v>0.44</v>
      </c>
      <c r="F36" s="6">
        <v>10</v>
      </c>
      <c r="G36" s="6">
        <v>7</v>
      </c>
      <c r="H36" s="6"/>
      <c r="I36" s="5"/>
    </row>
    <row r="37" spans="1:9">
      <c r="A37" s="6"/>
      <c r="B37" s="12"/>
      <c r="C37" s="72"/>
      <c r="D37" s="62" t="s">
        <v>137</v>
      </c>
      <c r="E37" s="6" t="s">
        <v>132</v>
      </c>
      <c r="F37" s="6">
        <v>7</v>
      </c>
      <c r="G37" s="6">
        <v>4</v>
      </c>
      <c r="H37" s="6"/>
      <c r="I37" s="5"/>
    </row>
    <row r="38" spans="1:9">
      <c r="A38" s="6"/>
      <c r="B38" s="8" t="s">
        <v>79</v>
      </c>
      <c r="C38" s="10" t="s">
        <v>161</v>
      </c>
      <c r="D38" s="31" t="s">
        <v>223</v>
      </c>
      <c r="E38" s="58">
        <v>1</v>
      </c>
      <c r="F38" s="59">
        <v>1</v>
      </c>
      <c r="G38" s="28">
        <v>7</v>
      </c>
      <c r="H38" s="6">
        <v>5</v>
      </c>
      <c r="I38" s="5"/>
    </row>
    <row r="39" spans="1:9">
      <c r="A39" s="6"/>
      <c r="B39" s="12"/>
      <c r="C39" s="10" t="s">
        <v>115</v>
      </c>
      <c r="D39" s="6" t="s">
        <v>200</v>
      </c>
      <c r="E39" s="6" t="s">
        <v>53</v>
      </c>
      <c r="F39" s="6"/>
      <c r="G39" s="6">
        <v>12.5</v>
      </c>
      <c r="H39" s="6">
        <v>6</v>
      </c>
      <c r="I39" s="5"/>
    </row>
    <row r="40" spans="1:9">
      <c r="A40" s="6"/>
      <c r="B40" s="12"/>
      <c r="C40" s="10" t="s">
        <v>83</v>
      </c>
      <c r="D40" s="6" t="s">
        <v>53</v>
      </c>
      <c r="E40" s="6" t="s">
        <v>53</v>
      </c>
      <c r="F40" s="6"/>
      <c r="G40" s="6">
        <v>12.5</v>
      </c>
      <c r="H40" s="6">
        <v>6</v>
      </c>
      <c r="I40" s="5"/>
    </row>
    <row r="41" ht="22.5" spans="1:9">
      <c r="A41" s="6"/>
      <c r="B41" s="8" t="s">
        <v>85</v>
      </c>
      <c r="C41" s="8" t="s">
        <v>86</v>
      </c>
      <c r="D41" s="111" t="s">
        <v>276</v>
      </c>
      <c r="E41" s="115" t="s">
        <v>277</v>
      </c>
      <c r="F41" s="115" t="s">
        <v>277</v>
      </c>
      <c r="H41" s="6">
        <v>8</v>
      </c>
      <c r="I41" s="5"/>
    </row>
    <row r="42" spans="1:9">
      <c r="A42" s="6" t="s">
        <v>89</v>
      </c>
      <c r="B42" s="6"/>
      <c r="C42" s="6"/>
      <c r="D42" s="6"/>
      <c r="E42" s="6"/>
      <c r="F42" s="6"/>
      <c r="G42" s="6">
        <v>100</v>
      </c>
      <c r="H42" s="6">
        <v>84</v>
      </c>
      <c r="I42" s="5"/>
    </row>
    <row r="43" ht="24" customHeight="1" spans="1:9">
      <c r="A43" s="5" t="s">
        <v>90</v>
      </c>
      <c r="B43" s="20" t="s">
        <v>174</v>
      </c>
      <c r="C43" s="20"/>
      <c r="D43" s="20"/>
      <c r="E43" s="20"/>
      <c r="F43" s="20"/>
      <c r="G43" s="21"/>
      <c r="H43" s="21"/>
      <c r="I43" s="20"/>
    </row>
    <row r="44" ht="18" customHeight="1" spans="1:9">
      <c r="A44" s="3"/>
      <c r="B44" s="3" t="s">
        <v>92</v>
      </c>
      <c r="C44" s="3"/>
      <c r="D44" s="3"/>
      <c r="E44" s="3"/>
      <c r="F44" s="3"/>
      <c r="G44" s="4"/>
      <c r="H44" s="4"/>
      <c r="I44" s="3"/>
    </row>
    <row r="45" ht="45" customHeight="1" spans="1:9">
      <c r="A45" s="49" t="s">
        <v>93</v>
      </c>
      <c r="B45" s="49"/>
      <c r="C45" s="49"/>
      <c r="D45" s="49"/>
      <c r="E45" s="49"/>
      <c r="F45" s="49"/>
      <c r="G45" s="50"/>
      <c r="H45" s="50"/>
      <c r="I45" s="49"/>
    </row>
    <row r="46" spans="1:9">
      <c r="A46" s="3" t="s">
        <v>94</v>
      </c>
      <c r="B46" s="3"/>
      <c r="C46" s="3"/>
      <c r="D46" s="3"/>
      <c r="E46" s="3"/>
      <c r="F46" s="3"/>
      <c r="G46" s="4"/>
      <c r="H46" s="4"/>
      <c r="I46" s="3"/>
    </row>
    <row r="47" ht="27" customHeight="1" spans="1:9">
      <c r="A47" s="49" t="s">
        <v>95</v>
      </c>
      <c r="B47" s="49"/>
      <c r="C47" s="49"/>
      <c r="D47" s="49"/>
      <c r="E47" s="49"/>
      <c r="F47" s="49"/>
      <c r="G47" s="50"/>
      <c r="H47" s="50"/>
      <c r="I47" s="49"/>
    </row>
    <row r="48" ht="37.5" customHeight="1" spans="1:9">
      <c r="A48" s="49" t="s">
        <v>96</v>
      </c>
      <c r="B48" s="49"/>
      <c r="C48" s="49"/>
      <c r="D48" s="49"/>
      <c r="E48" s="49"/>
      <c r="F48" s="49"/>
      <c r="G48" s="50"/>
      <c r="H48" s="50"/>
      <c r="I48" s="49"/>
    </row>
  </sheetData>
  <mergeCells count="39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2:F42"/>
    <mergeCell ref="B43:I43"/>
    <mergeCell ref="A45:I45"/>
    <mergeCell ref="A47:I47"/>
    <mergeCell ref="A48:I48"/>
    <mergeCell ref="A6:A11"/>
    <mergeCell ref="A12:A16"/>
    <mergeCell ref="A17:A41"/>
    <mergeCell ref="B18:B22"/>
    <mergeCell ref="B23:B29"/>
    <mergeCell ref="B30:B37"/>
    <mergeCell ref="B38:B40"/>
    <mergeCell ref="C18:C20"/>
    <mergeCell ref="C21:C22"/>
    <mergeCell ref="C23:C25"/>
    <mergeCell ref="C26:C29"/>
    <mergeCell ref="C30:C31"/>
    <mergeCell ref="C32:C34"/>
    <mergeCell ref="C35:C37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opLeftCell="A32" workbookViewId="0">
      <selection activeCell="M16" sqref="M16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24.5" style="92" customWidth="1"/>
    <col min="5" max="6" width="14.5" customWidth="1"/>
    <col min="7" max="8" width="7" customWidth="1"/>
    <col min="9" max="9" width="12" customWidth="1"/>
  </cols>
  <sheetData>
    <row r="1" ht="20.25" spans="1:9">
      <c r="A1" s="2" t="s">
        <v>0</v>
      </c>
      <c r="B1" s="2"/>
      <c r="C1" s="2"/>
      <c r="D1" s="93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23"/>
      <c r="E3" s="3"/>
      <c r="F3" s="3"/>
      <c r="G3" s="3" t="s">
        <v>3</v>
      </c>
      <c r="H3" s="3" t="s">
        <v>241</v>
      </c>
      <c r="I3" s="3"/>
    </row>
    <row r="4" spans="1:9">
      <c r="A4" s="5" t="s">
        <v>4</v>
      </c>
      <c r="B4" s="6" t="s">
        <v>278</v>
      </c>
      <c r="C4" s="6"/>
      <c r="D4" s="48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243</v>
      </c>
      <c r="C5" s="6"/>
      <c r="D5" s="48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48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48">
        <v>3.19</v>
      </c>
      <c r="E7" s="6"/>
      <c r="F7" s="6">
        <v>2.87</v>
      </c>
      <c r="G7" s="94">
        <v>0.899686520376176</v>
      </c>
      <c r="H7" s="95"/>
      <c r="I7" s="109"/>
    </row>
    <row r="8" spans="1:9">
      <c r="A8" s="12"/>
      <c r="B8" s="6" t="s">
        <v>17</v>
      </c>
      <c r="C8" s="6"/>
      <c r="D8" s="48">
        <v>3.19</v>
      </c>
      <c r="E8" s="6"/>
      <c r="F8" s="6">
        <v>2.87</v>
      </c>
      <c r="G8" s="14">
        <v>0.8997</v>
      </c>
      <c r="H8" s="11"/>
      <c r="I8" s="10"/>
    </row>
    <row r="9" spans="1:9">
      <c r="A9" s="12"/>
      <c r="B9" s="6" t="s">
        <v>18</v>
      </c>
      <c r="C9" s="6"/>
      <c r="D9" s="48">
        <v>3.19</v>
      </c>
      <c r="E9" s="6"/>
      <c r="F9" s="6">
        <v>2.87</v>
      </c>
      <c r="G9" s="14">
        <v>0.8997</v>
      </c>
      <c r="H9" s="11"/>
      <c r="I9" s="10"/>
    </row>
    <row r="10" spans="1:9">
      <c r="A10" s="12"/>
      <c r="B10" s="6" t="s">
        <v>19</v>
      </c>
      <c r="C10" s="6"/>
      <c r="D10" s="48"/>
      <c r="E10" s="16"/>
      <c r="F10" s="1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48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48"/>
      <c r="E12" s="6" t="s">
        <v>24</v>
      </c>
      <c r="F12" s="6"/>
      <c r="G12" s="6"/>
      <c r="H12" s="6"/>
      <c r="I12" s="6"/>
    </row>
    <row r="13" spans="1:9">
      <c r="A13" s="12"/>
      <c r="B13" s="68" t="s">
        <v>279</v>
      </c>
      <c r="C13" s="96"/>
      <c r="D13" s="97"/>
      <c r="E13" s="20" t="s">
        <v>280</v>
      </c>
      <c r="F13" s="20"/>
      <c r="G13" s="20"/>
      <c r="H13" s="20"/>
      <c r="I13" s="20"/>
    </row>
    <row r="14" spans="1:9">
      <c r="A14" s="12"/>
      <c r="B14" s="98"/>
      <c r="C14" s="50"/>
      <c r="D14" s="99"/>
      <c r="E14" s="20"/>
      <c r="F14" s="20"/>
      <c r="G14" s="20"/>
      <c r="H14" s="20"/>
      <c r="I14" s="20"/>
    </row>
    <row r="15" spans="1:9">
      <c r="A15" s="12"/>
      <c r="B15" s="98"/>
      <c r="C15" s="50"/>
      <c r="D15" s="99"/>
      <c r="E15" s="20"/>
      <c r="F15" s="20"/>
      <c r="G15" s="20"/>
      <c r="H15" s="20"/>
      <c r="I15" s="20"/>
    </row>
    <row r="16" spans="1:9">
      <c r="A16" s="15"/>
      <c r="B16" s="100"/>
      <c r="C16" s="101"/>
      <c r="D16" s="102"/>
      <c r="E16" s="20"/>
      <c r="F16" s="20"/>
      <c r="G16" s="20"/>
      <c r="H16" s="20"/>
      <c r="I16" s="20"/>
    </row>
    <row r="17" spans="1:9">
      <c r="A17" s="6" t="s">
        <v>27</v>
      </c>
      <c r="B17" s="6" t="s">
        <v>28</v>
      </c>
      <c r="C17" s="6" t="s">
        <v>29</v>
      </c>
      <c r="D17" s="48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ht="14.25" spans="1:9">
      <c r="A18" s="6"/>
      <c r="B18" s="6" t="s">
        <v>36</v>
      </c>
      <c r="C18" s="6" t="s">
        <v>37</v>
      </c>
      <c r="D18" s="103" t="s">
        <v>38</v>
      </c>
      <c r="E18" s="104" t="s">
        <v>182</v>
      </c>
      <c r="F18" s="104" t="s">
        <v>182</v>
      </c>
      <c r="G18" s="6">
        <v>2</v>
      </c>
      <c r="H18" s="6">
        <v>2</v>
      </c>
      <c r="I18" s="51"/>
    </row>
    <row r="19" spans="1:9">
      <c r="A19" s="6"/>
      <c r="B19" s="6"/>
      <c r="C19" s="6"/>
      <c r="D19" s="103" t="s">
        <v>41</v>
      </c>
      <c r="E19" s="105" t="s">
        <v>42</v>
      </c>
      <c r="F19" s="105" t="s">
        <v>42</v>
      </c>
      <c r="G19" s="6">
        <v>2</v>
      </c>
      <c r="H19" s="6">
        <v>2</v>
      </c>
      <c r="I19" s="51"/>
    </row>
    <row r="20" spans="1:9">
      <c r="A20" s="6"/>
      <c r="B20" s="6"/>
      <c r="C20" s="6"/>
      <c r="D20" s="103" t="s">
        <v>43</v>
      </c>
      <c r="E20" s="105" t="s">
        <v>44</v>
      </c>
      <c r="F20" s="105" t="s">
        <v>44</v>
      </c>
      <c r="G20" s="6">
        <v>2</v>
      </c>
      <c r="H20" s="6">
        <v>2</v>
      </c>
      <c r="I20" s="51"/>
    </row>
    <row r="21" spans="1:9">
      <c r="A21" s="6"/>
      <c r="B21" s="6"/>
      <c r="C21" s="6" t="s">
        <v>45</v>
      </c>
      <c r="D21" s="103" t="s">
        <v>46</v>
      </c>
      <c r="E21" s="105">
        <v>1</v>
      </c>
      <c r="F21" s="105">
        <v>1</v>
      </c>
      <c r="G21" s="6">
        <v>2</v>
      </c>
      <c r="H21" s="6">
        <v>2</v>
      </c>
      <c r="I21" s="51"/>
    </row>
    <row r="22" spans="1:9">
      <c r="A22" s="6"/>
      <c r="B22" s="6"/>
      <c r="C22" s="6"/>
      <c r="D22" s="103" t="s">
        <v>47</v>
      </c>
      <c r="E22" s="105">
        <v>1</v>
      </c>
      <c r="F22" s="105">
        <v>1</v>
      </c>
      <c r="G22" s="6">
        <v>2</v>
      </c>
      <c r="H22" s="6">
        <v>2</v>
      </c>
      <c r="I22" s="51"/>
    </row>
    <row r="23" spans="1:9">
      <c r="A23" s="6"/>
      <c r="B23" s="6" t="s">
        <v>48</v>
      </c>
      <c r="C23" s="6" t="s">
        <v>49</v>
      </c>
      <c r="D23" s="103" t="s">
        <v>50</v>
      </c>
      <c r="E23" s="105" t="s">
        <v>101</v>
      </c>
      <c r="F23" s="105" t="s">
        <v>101</v>
      </c>
      <c r="G23" s="6">
        <v>3</v>
      </c>
      <c r="H23" s="6">
        <v>3</v>
      </c>
      <c r="I23" s="51"/>
    </row>
    <row r="24" spans="1:9">
      <c r="A24" s="6"/>
      <c r="B24" s="6"/>
      <c r="C24" s="6"/>
      <c r="D24" s="103" t="s">
        <v>52</v>
      </c>
      <c r="E24" s="105" t="s">
        <v>53</v>
      </c>
      <c r="F24" s="105" t="s">
        <v>53</v>
      </c>
      <c r="G24" s="6">
        <v>3</v>
      </c>
      <c r="H24" s="6">
        <v>3</v>
      </c>
      <c r="I24" s="51"/>
    </row>
    <row r="25" spans="1:9">
      <c r="A25" s="6"/>
      <c r="B25" s="6"/>
      <c r="C25" s="6"/>
      <c r="D25" s="103" t="s">
        <v>54</v>
      </c>
      <c r="E25" s="105" t="s">
        <v>55</v>
      </c>
      <c r="F25" s="105" t="s">
        <v>55</v>
      </c>
      <c r="G25" s="6">
        <v>3</v>
      </c>
      <c r="H25" s="6">
        <v>2</v>
      </c>
      <c r="I25" s="51"/>
    </row>
    <row r="26" spans="1:9">
      <c r="A26" s="6"/>
      <c r="B26" s="6"/>
      <c r="C26" s="6" t="s">
        <v>56</v>
      </c>
      <c r="D26" s="103" t="s">
        <v>50</v>
      </c>
      <c r="E26" s="105" t="s">
        <v>101</v>
      </c>
      <c r="F26" s="105" t="s">
        <v>101</v>
      </c>
      <c r="G26" s="6">
        <v>2</v>
      </c>
      <c r="H26" s="6">
        <v>2</v>
      </c>
      <c r="I26" s="51"/>
    </row>
    <row r="27" spans="1:9">
      <c r="A27" s="6"/>
      <c r="B27" s="6"/>
      <c r="C27" s="6"/>
      <c r="D27" s="103" t="s">
        <v>57</v>
      </c>
      <c r="E27" s="105" t="s">
        <v>58</v>
      </c>
      <c r="F27" s="105" t="s">
        <v>58</v>
      </c>
      <c r="G27" s="6">
        <v>3</v>
      </c>
      <c r="H27" s="6">
        <v>3</v>
      </c>
      <c r="I27" s="51"/>
    </row>
    <row r="28" spans="1:9">
      <c r="A28" s="6"/>
      <c r="B28" s="6"/>
      <c r="C28" s="6"/>
      <c r="D28" s="103" t="s">
        <v>59</v>
      </c>
      <c r="E28" s="105" t="s">
        <v>53</v>
      </c>
      <c r="F28" s="105" t="s">
        <v>53</v>
      </c>
      <c r="G28" s="6">
        <v>3</v>
      </c>
      <c r="H28" s="6">
        <v>3</v>
      </c>
      <c r="I28" s="51"/>
    </row>
    <row r="29" spans="1:9">
      <c r="A29" s="6"/>
      <c r="B29" s="6"/>
      <c r="C29" s="6"/>
      <c r="D29" s="103" t="s">
        <v>60</v>
      </c>
      <c r="E29" s="105">
        <v>1</v>
      </c>
      <c r="F29" s="105">
        <v>0.9</v>
      </c>
      <c r="G29" s="106">
        <v>3</v>
      </c>
      <c r="H29" s="106">
        <v>2</v>
      </c>
      <c r="I29" s="51"/>
    </row>
    <row r="30" spans="1:9">
      <c r="A30" s="6"/>
      <c r="B30" s="21" t="s">
        <v>61</v>
      </c>
      <c r="C30" s="6" t="s">
        <v>62</v>
      </c>
      <c r="D30" s="103" t="s">
        <v>281</v>
      </c>
      <c r="E30" s="105">
        <v>20</v>
      </c>
      <c r="F30" s="105">
        <v>20</v>
      </c>
      <c r="G30" s="6">
        <v>5</v>
      </c>
      <c r="H30" s="6">
        <v>5</v>
      </c>
      <c r="I30" s="5"/>
    </row>
    <row r="31" spans="1:9">
      <c r="A31" s="6"/>
      <c r="B31" s="21"/>
      <c r="C31" s="6"/>
      <c r="D31" s="103" t="s">
        <v>185</v>
      </c>
      <c r="E31" s="105">
        <v>1</v>
      </c>
      <c r="F31" s="105">
        <v>1</v>
      </c>
      <c r="G31" s="6">
        <v>5</v>
      </c>
      <c r="H31" s="6">
        <v>4</v>
      </c>
      <c r="I31" s="5"/>
    </row>
    <row r="32" spans="1:9">
      <c r="A32" s="6"/>
      <c r="B32" s="21"/>
      <c r="C32" s="6"/>
      <c r="D32" s="103" t="s">
        <v>186</v>
      </c>
      <c r="E32" s="105">
        <v>1</v>
      </c>
      <c r="F32" s="105">
        <v>1</v>
      </c>
      <c r="G32" s="6">
        <v>5</v>
      </c>
      <c r="H32" s="6">
        <v>3</v>
      </c>
      <c r="I32" s="5"/>
    </row>
    <row r="33" spans="1:9">
      <c r="A33" s="6"/>
      <c r="B33" s="21"/>
      <c r="C33" s="6" t="s">
        <v>67</v>
      </c>
      <c r="D33" s="103" t="s">
        <v>282</v>
      </c>
      <c r="E33" s="105">
        <v>1</v>
      </c>
      <c r="F33" s="105">
        <v>1</v>
      </c>
      <c r="G33" s="6">
        <v>10</v>
      </c>
      <c r="H33" s="6">
        <v>10</v>
      </c>
      <c r="I33" s="5"/>
    </row>
    <row r="34" spans="1:9">
      <c r="A34" s="6"/>
      <c r="B34" s="21"/>
      <c r="C34" s="6" t="s">
        <v>71</v>
      </c>
      <c r="D34" s="103" t="s">
        <v>192</v>
      </c>
      <c r="E34" s="105">
        <v>1</v>
      </c>
      <c r="F34" s="105">
        <v>1</v>
      </c>
      <c r="G34" s="6">
        <v>10</v>
      </c>
      <c r="H34" s="6">
        <v>10</v>
      </c>
      <c r="I34" s="5"/>
    </row>
    <row r="35" spans="1:9">
      <c r="A35" s="6"/>
      <c r="B35" s="21"/>
      <c r="C35" s="6"/>
      <c r="D35" s="103" t="s">
        <v>196</v>
      </c>
      <c r="E35" s="105">
        <v>0.8</v>
      </c>
      <c r="F35" s="107">
        <v>0.8997</v>
      </c>
      <c r="G35" s="6">
        <v>5</v>
      </c>
      <c r="H35" s="6">
        <v>5</v>
      </c>
      <c r="I35" s="5"/>
    </row>
    <row r="36" spans="1:9">
      <c r="A36" s="6"/>
      <c r="B36" s="21" t="s">
        <v>79</v>
      </c>
      <c r="C36" s="105" t="s">
        <v>161</v>
      </c>
      <c r="D36" s="103" t="s">
        <v>199</v>
      </c>
      <c r="E36" s="105">
        <v>0.9</v>
      </c>
      <c r="F36" s="105">
        <v>0.9</v>
      </c>
      <c r="G36" s="6">
        <v>5</v>
      </c>
      <c r="H36" s="6">
        <v>4</v>
      </c>
      <c r="I36" s="5"/>
    </row>
    <row r="37" spans="1:9">
      <c r="A37" s="6"/>
      <c r="B37" s="21"/>
      <c r="C37" s="105" t="s">
        <v>115</v>
      </c>
      <c r="D37" s="103" t="s">
        <v>200</v>
      </c>
      <c r="E37" s="105" t="s">
        <v>283</v>
      </c>
      <c r="F37" s="105" t="s">
        <v>284</v>
      </c>
      <c r="G37" s="6">
        <v>5</v>
      </c>
      <c r="H37" s="6">
        <v>5</v>
      </c>
      <c r="I37" s="5"/>
    </row>
    <row r="38" spans="1:9">
      <c r="A38" s="6"/>
      <c r="B38" s="21"/>
      <c r="C38" s="105" t="s">
        <v>80</v>
      </c>
      <c r="D38" s="103" t="s">
        <v>216</v>
      </c>
      <c r="E38" s="105" t="s">
        <v>53</v>
      </c>
      <c r="F38" s="105" t="s">
        <v>53</v>
      </c>
      <c r="G38" s="6">
        <v>5</v>
      </c>
      <c r="H38" s="6">
        <v>5</v>
      </c>
      <c r="I38" s="5"/>
    </row>
    <row r="39" spans="1:9">
      <c r="A39" s="6"/>
      <c r="B39" s="21"/>
      <c r="C39" s="105" t="s">
        <v>83</v>
      </c>
      <c r="D39" s="103" t="s">
        <v>204</v>
      </c>
      <c r="E39" s="105" t="s">
        <v>53</v>
      </c>
      <c r="F39" s="105" t="s">
        <v>53</v>
      </c>
      <c r="G39" s="6">
        <v>5</v>
      </c>
      <c r="H39" s="6">
        <v>5</v>
      </c>
      <c r="I39" s="5"/>
    </row>
    <row r="40" ht="22.5" spans="1:9">
      <c r="A40" s="6"/>
      <c r="B40" s="108" t="s">
        <v>85</v>
      </c>
      <c r="C40" s="108" t="s">
        <v>86</v>
      </c>
      <c r="D40" s="103" t="s">
        <v>206</v>
      </c>
      <c r="E40" s="105">
        <v>0.9</v>
      </c>
      <c r="F40" s="105">
        <v>0.8</v>
      </c>
      <c r="G40" s="6">
        <v>10</v>
      </c>
      <c r="H40" s="6">
        <v>8</v>
      </c>
      <c r="I40" s="5"/>
    </row>
    <row r="41" spans="1:9">
      <c r="A41" s="6" t="s">
        <v>89</v>
      </c>
      <c r="B41" s="6"/>
      <c r="C41" s="6"/>
      <c r="D41" s="48"/>
      <c r="E41" s="6"/>
      <c r="F41" s="6"/>
      <c r="G41" s="6">
        <f>SUM(G18:G40)</f>
        <v>100</v>
      </c>
      <c r="H41" s="6">
        <f>SUM(H18:H40)</f>
        <v>92</v>
      </c>
      <c r="I41" s="5"/>
    </row>
    <row r="42" ht="24" customHeight="1" spans="1:9">
      <c r="A42" s="5" t="s">
        <v>90</v>
      </c>
      <c r="B42" s="20" t="s">
        <v>174</v>
      </c>
      <c r="C42" s="20"/>
      <c r="D42" s="20"/>
      <c r="E42" s="20"/>
      <c r="F42" s="20"/>
      <c r="G42" s="20"/>
      <c r="H42" s="20"/>
      <c r="I42" s="20"/>
    </row>
    <row r="43" spans="2:2">
      <c r="B43" t="s">
        <v>257</v>
      </c>
    </row>
    <row r="44" ht="44" customHeight="1" spans="1:9">
      <c r="A44" s="49" t="s">
        <v>93</v>
      </c>
      <c r="B44" s="49"/>
      <c r="C44" s="49"/>
      <c r="D44" s="49"/>
      <c r="E44" s="49"/>
      <c r="F44" s="49"/>
      <c r="G44" s="49"/>
      <c r="H44" s="49"/>
      <c r="I44" s="49"/>
    </row>
    <row r="45" spans="1:9">
      <c r="A45" s="3" t="s">
        <v>94</v>
      </c>
      <c r="B45" s="3"/>
      <c r="C45" s="3"/>
      <c r="D45" s="23"/>
      <c r="E45" s="3"/>
      <c r="F45" s="3"/>
      <c r="G45" s="3"/>
      <c r="H45" s="3"/>
      <c r="I45" s="3"/>
    </row>
    <row r="46" ht="26" customHeight="1" spans="1:9">
      <c r="A46" s="49" t="s">
        <v>95</v>
      </c>
      <c r="B46" s="49"/>
      <c r="C46" s="49"/>
      <c r="D46" s="49"/>
      <c r="E46" s="49"/>
      <c r="F46" s="49"/>
      <c r="G46" s="49"/>
      <c r="H46" s="49"/>
      <c r="I46" s="49"/>
    </row>
    <row r="47" ht="32" customHeight="1" spans="1:9">
      <c r="A47" s="49" t="s">
        <v>96</v>
      </c>
      <c r="B47" s="49"/>
      <c r="C47" s="49"/>
      <c r="D47" s="49"/>
      <c r="E47" s="49"/>
      <c r="F47" s="49"/>
      <c r="G47" s="49"/>
      <c r="H47" s="49"/>
      <c r="I47" s="49"/>
    </row>
  </sheetData>
  <mergeCells count="37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1:F41"/>
    <mergeCell ref="B42:I42"/>
    <mergeCell ref="A44:I44"/>
    <mergeCell ref="A46:I46"/>
    <mergeCell ref="A47:I47"/>
    <mergeCell ref="A6:A11"/>
    <mergeCell ref="A12:A16"/>
    <mergeCell ref="A17:A40"/>
    <mergeCell ref="B18:B22"/>
    <mergeCell ref="B23:B29"/>
    <mergeCell ref="B30:B35"/>
    <mergeCell ref="B36:B39"/>
    <mergeCell ref="C18:C20"/>
    <mergeCell ref="C21:C22"/>
    <mergeCell ref="C23:C25"/>
    <mergeCell ref="C26:C29"/>
    <mergeCell ref="C30:C32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26" workbookViewId="0">
      <selection activeCell="L17" sqref="L17"/>
    </sheetView>
  </sheetViews>
  <sheetFormatPr defaultColWidth="9" defaultRowHeight="13.5"/>
  <cols>
    <col min="1" max="1" width="7.55833333333333" customWidth="1"/>
    <col min="2" max="2" width="7.75" customWidth="1"/>
    <col min="3" max="3" width="9" customWidth="1"/>
    <col min="4" max="4" width="16.6333333333333" customWidth="1"/>
    <col min="5" max="6" width="16.1333333333333" customWidth="1"/>
    <col min="7" max="8" width="7" customWidth="1"/>
    <col min="9" max="9" width="11.7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285</v>
      </c>
      <c r="H3" s="3"/>
      <c r="I3" s="3"/>
    </row>
    <row r="4" spans="1:9">
      <c r="A4" s="5" t="s">
        <v>4</v>
      </c>
      <c r="B4" s="6" t="s">
        <v>286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10">
      <c r="A7" s="12"/>
      <c r="B7" s="6" t="s">
        <v>16</v>
      </c>
      <c r="C7" s="6"/>
      <c r="D7" s="6">
        <v>0.63</v>
      </c>
      <c r="E7" s="6">
        <v>0</v>
      </c>
      <c r="F7" s="13">
        <v>0.5158</v>
      </c>
      <c r="G7" s="14">
        <f>F7/(D7+E7)</f>
        <v>0.818730158730159</v>
      </c>
      <c r="H7" s="67"/>
      <c r="I7" s="81"/>
      <c r="J7" s="1"/>
    </row>
    <row r="8" spans="1:10">
      <c r="A8" s="12"/>
      <c r="B8" s="6" t="s">
        <v>17</v>
      </c>
      <c r="C8" s="6"/>
      <c r="D8" s="6">
        <v>0.63</v>
      </c>
      <c r="E8" s="6">
        <v>0</v>
      </c>
      <c r="F8" s="13">
        <v>0.5158</v>
      </c>
      <c r="G8" s="14">
        <f>F8/(D8+E8)</f>
        <v>0.818730158730159</v>
      </c>
      <c r="H8" s="67"/>
      <c r="I8" s="81"/>
      <c r="J8" s="1"/>
    </row>
    <row r="9" spans="1:10">
      <c r="A9" s="12"/>
      <c r="B9" s="6" t="s">
        <v>18</v>
      </c>
      <c r="C9" s="6"/>
      <c r="D9" s="6">
        <v>0.63</v>
      </c>
      <c r="E9" s="6">
        <v>0</v>
      </c>
      <c r="F9" s="13">
        <v>0.5158</v>
      </c>
      <c r="G9" s="14">
        <f>F9/(D9+E9)</f>
        <v>0.818730158730159</v>
      </c>
      <c r="H9" s="67"/>
      <c r="I9" s="81"/>
      <c r="J9" s="1"/>
    </row>
    <row r="10" spans="1:10">
      <c r="A10" s="12"/>
      <c r="B10" s="6" t="s">
        <v>19</v>
      </c>
      <c r="C10" s="6"/>
      <c r="D10" s="6">
        <v>0</v>
      </c>
      <c r="E10" s="6">
        <v>0</v>
      </c>
      <c r="F10" s="6">
        <v>0</v>
      </c>
      <c r="G10" s="9" t="s">
        <v>20</v>
      </c>
      <c r="H10" s="11"/>
      <c r="I10" s="10"/>
      <c r="J10" s="1"/>
    </row>
    <row r="11" spans="1:10">
      <c r="A11" s="15"/>
      <c r="B11" s="6" t="s">
        <v>21</v>
      </c>
      <c r="C11" s="6"/>
      <c r="D11" s="6">
        <v>0</v>
      </c>
      <c r="E11" s="6">
        <v>0</v>
      </c>
      <c r="F11" s="6">
        <v>0</v>
      </c>
      <c r="G11" s="9" t="s">
        <v>20</v>
      </c>
      <c r="H11" s="11"/>
      <c r="I11" s="10"/>
      <c r="J11" s="1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83" t="s">
        <v>287</v>
      </c>
      <c r="C13" s="69"/>
      <c r="D13" s="70"/>
      <c r="E13" s="6" t="s">
        <v>288</v>
      </c>
      <c r="F13" s="6"/>
      <c r="G13" s="6"/>
      <c r="H13" s="6"/>
      <c r="I13" s="6"/>
    </row>
    <row r="14" spans="1:9">
      <c r="A14" s="12"/>
      <c r="B14" s="71"/>
      <c r="C14" s="4"/>
      <c r="D14" s="72"/>
      <c r="E14" s="6"/>
      <c r="F14" s="6"/>
      <c r="G14" s="6"/>
      <c r="H14" s="6"/>
      <c r="I14" s="6"/>
    </row>
    <row r="15" spans="1:9">
      <c r="A15" s="12"/>
      <c r="B15" s="71"/>
      <c r="C15" s="4"/>
      <c r="D15" s="72"/>
      <c r="E15" s="6"/>
      <c r="F15" s="6"/>
      <c r="G15" s="6"/>
      <c r="H15" s="6"/>
      <c r="I15" s="6"/>
    </row>
    <row r="16" spans="1:9">
      <c r="A16" s="15"/>
      <c r="B16" s="73"/>
      <c r="C16" s="74"/>
      <c r="D16" s="75"/>
      <c r="E16" s="6"/>
      <c r="F16" s="6"/>
      <c r="G16" s="6"/>
      <c r="H16" s="6"/>
      <c r="I16" s="6"/>
    </row>
    <row r="17" ht="16" customHeight="1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spans="1:9">
      <c r="A18" s="6"/>
      <c r="B18" s="77" t="s">
        <v>36</v>
      </c>
      <c r="C18" s="76" t="s">
        <v>45</v>
      </c>
      <c r="D18" s="5" t="s">
        <v>46</v>
      </c>
      <c r="E18" s="6">
        <v>3</v>
      </c>
      <c r="F18" s="6">
        <v>3</v>
      </c>
      <c r="G18" s="6">
        <v>5</v>
      </c>
      <c r="H18" s="6">
        <v>5</v>
      </c>
      <c r="I18" s="90"/>
    </row>
    <row r="19" spans="1:9">
      <c r="A19" s="6"/>
      <c r="B19" s="77"/>
      <c r="C19" s="78"/>
      <c r="D19" s="5" t="s">
        <v>47</v>
      </c>
      <c r="E19" s="62">
        <v>1</v>
      </c>
      <c r="F19" s="62">
        <v>0.8</v>
      </c>
      <c r="G19" s="6">
        <v>5</v>
      </c>
      <c r="H19" s="6">
        <v>4</v>
      </c>
      <c r="I19" s="90"/>
    </row>
    <row r="20" spans="1:9">
      <c r="A20" s="6"/>
      <c r="B20" s="76" t="s">
        <v>48</v>
      </c>
      <c r="C20" s="76" t="s">
        <v>49</v>
      </c>
      <c r="D20" s="5" t="s">
        <v>50</v>
      </c>
      <c r="E20" s="6" t="s">
        <v>101</v>
      </c>
      <c r="F20" s="6" t="s">
        <v>289</v>
      </c>
      <c r="G20" s="6">
        <v>5</v>
      </c>
      <c r="H20" s="6">
        <v>4</v>
      </c>
      <c r="I20" s="90"/>
    </row>
    <row r="21" spans="1:9">
      <c r="A21" s="6"/>
      <c r="B21" s="77"/>
      <c r="C21" s="77"/>
      <c r="D21" s="5" t="s">
        <v>52</v>
      </c>
      <c r="E21" s="6" t="s">
        <v>53</v>
      </c>
      <c r="F21" s="6" t="s">
        <v>290</v>
      </c>
      <c r="G21" s="6">
        <v>5</v>
      </c>
      <c r="H21" s="6">
        <v>4</v>
      </c>
      <c r="I21" s="90"/>
    </row>
    <row r="22" spans="1:9">
      <c r="A22" s="6"/>
      <c r="B22" s="77"/>
      <c r="C22" s="78"/>
      <c r="D22" s="5" t="s">
        <v>54</v>
      </c>
      <c r="E22" s="6" t="s">
        <v>55</v>
      </c>
      <c r="F22" s="6" t="s">
        <v>291</v>
      </c>
      <c r="G22" s="6">
        <v>5</v>
      </c>
      <c r="H22" s="6">
        <v>4</v>
      </c>
      <c r="I22" s="90"/>
    </row>
    <row r="23" spans="1:9">
      <c r="A23" s="6"/>
      <c r="B23" s="77"/>
      <c r="C23" s="76" t="s">
        <v>56</v>
      </c>
      <c r="D23" s="5" t="s">
        <v>50</v>
      </c>
      <c r="E23" s="6" t="s">
        <v>101</v>
      </c>
      <c r="F23" s="6" t="s">
        <v>101</v>
      </c>
      <c r="G23" s="6">
        <v>5</v>
      </c>
      <c r="H23" s="6">
        <v>5</v>
      </c>
      <c r="I23" s="90"/>
    </row>
    <row r="24" spans="1:9">
      <c r="A24" s="6"/>
      <c r="B24" s="77"/>
      <c r="C24" s="77"/>
      <c r="D24" s="5" t="s">
        <v>57</v>
      </c>
      <c r="E24" s="6" t="s">
        <v>58</v>
      </c>
      <c r="F24" s="6" t="s">
        <v>58</v>
      </c>
      <c r="G24" s="6">
        <v>5</v>
      </c>
      <c r="H24" s="6">
        <v>5</v>
      </c>
      <c r="I24" s="90"/>
    </row>
    <row r="25" spans="1:9">
      <c r="A25" s="6"/>
      <c r="B25" s="77"/>
      <c r="C25" s="77"/>
      <c r="D25" s="5" t="s">
        <v>59</v>
      </c>
      <c r="E25" s="6" t="s">
        <v>53</v>
      </c>
      <c r="F25" s="6" t="s">
        <v>53</v>
      </c>
      <c r="G25" s="6">
        <v>5</v>
      </c>
      <c r="H25" s="6">
        <v>5</v>
      </c>
      <c r="I25" s="90"/>
    </row>
    <row r="26" spans="1:9">
      <c r="A26" s="6"/>
      <c r="B26" s="77"/>
      <c r="C26" s="78"/>
      <c r="D26" s="5" t="s">
        <v>60</v>
      </c>
      <c r="E26" s="84" t="s">
        <v>292</v>
      </c>
      <c r="F26" s="85">
        <v>0.8187</v>
      </c>
      <c r="G26" s="6">
        <v>5</v>
      </c>
      <c r="H26" s="6">
        <v>4</v>
      </c>
      <c r="I26" s="91"/>
    </row>
    <row r="27" spans="1:9">
      <c r="A27" s="6"/>
      <c r="B27" s="8" t="s">
        <v>61</v>
      </c>
      <c r="C27" s="10" t="s">
        <v>62</v>
      </c>
      <c r="D27" s="86" t="s">
        <v>293</v>
      </c>
      <c r="E27" s="87" t="s">
        <v>294</v>
      </c>
      <c r="F27" s="6">
        <v>21</v>
      </c>
      <c r="G27" s="6">
        <v>10</v>
      </c>
      <c r="H27" s="6">
        <v>10</v>
      </c>
      <c r="I27" s="6"/>
    </row>
    <row r="28" spans="1:9">
      <c r="A28" s="6"/>
      <c r="B28" s="12"/>
      <c r="C28" s="10"/>
      <c r="D28" s="86" t="s">
        <v>295</v>
      </c>
      <c r="E28" s="87" t="s">
        <v>296</v>
      </c>
      <c r="F28" s="6">
        <v>3</v>
      </c>
      <c r="G28" s="6">
        <v>10</v>
      </c>
      <c r="H28" s="6">
        <v>10</v>
      </c>
      <c r="I28" s="6"/>
    </row>
    <row r="29" spans="1:9">
      <c r="A29" s="6"/>
      <c r="B29" s="12"/>
      <c r="C29" s="10" t="s">
        <v>67</v>
      </c>
      <c r="D29" s="5" t="s">
        <v>297</v>
      </c>
      <c r="E29" s="6"/>
      <c r="F29" s="6" t="s">
        <v>297</v>
      </c>
      <c r="G29" s="6">
        <v>5</v>
      </c>
      <c r="H29" s="6">
        <v>5</v>
      </c>
      <c r="I29" s="6"/>
    </row>
    <row r="30" spans="1:9">
      <c r="A30" s="6"/>
      <c r="B30" s="12"/>
      <c r="C30" s="10"/>
      <c r="D30" s="5" t="s">
        <v>298</v>
      </c>
      <c r="E30" s="6"/>
      <c r="F30" s="6"/>
      <c r="G30" s="6">
        <v>3</v>
      </c>
      <c r="H30" s="6"/>
      <c r="I30" s="6"/>
    </row>
    <row r="31" spans="1:9">
      <c r="A31" s="6"/>
      <c r="B31" s="12"/>
      <c r="C31" s="10"/>
      <c r="D31" s="5" t="s">
        <v>299</v>
      </c>
      <c r="E31" s="6"/>
      <c r="F31" s="6"/>
      <c r="G31" s="6">
        <v>1</v>
      </c>
      <c r="H31" s="6"/>
      <c r="I31" s="6"/>
    </row>
    <row r="32" spans="1:9">
      <c r="A32" s="6"/>
      <c r="B32" s="12"/>
      <c r="C32" s="10" t="s">
        <v>71</v>
      </c>
      <c r="D32" s="5" t="s">
        <v>300</v>
      </c>
      <c r="E32" s="6" t="s">
        <v>301</v>
      </c>
      <c r="F32" s="6" t="s">
        <v>301</v>
      </c>
      <c r="G32" s="6">
        <v>5</v>
      </c>
      <c r="H32" s="6">
        <v>5</v>
      </c>
      <c r="I32" s="6"/>
    </row>
    <row r="33" spans="1:9">
      <c r="A33" s="6"/>
      <c r="B33" s="12"/>
      <c r="C33" s="70" t="s">
        <v>75</v>
      </c>
      <c r="D33" s="5" t="s">
        <v>302</v>
      </c>
      <c r="E33" s="84" t="s">
        <v>303</v>
      </c>
      <c r="F33" s="88">
        <v>0.5158</v>
      </c>
      <c r="G33" s="6">
        <v>5</v>
      </c>
      <c r="H33" s="6">
        <v>5</v>
      </c>
      <c r="I33" s="6"/>
    </row>
    <row r="34" spans="1:9">
      <c r="A34" s="6"/>
      <c r="B34" s="8" t="s">
        <v>79</v>
      </c>
      <c r="C34" s="10" t="s">
        <v>115</v>
      </c>
      <c r="D34" s="89" t="s">
        <v>304</v>
      </c>
      <c r="E34" s="10" t="s">
        <v>53</v>
      </c>
      <c r="F34" s="10" t="s">
        <v>53</v>
      </c>
      <c r="G34" s="6">
        <v>5</v>
      </c>
      <c r="H34" s="6">
        <v>4</v>
      </c>
      <c r="I34" s="6"/>
    </row>
    <row r="35" spans="1:9">
      <c r="A35" s="6"/>
      <c r="B35" s="12"/>
      <c r="C35" s="10" t="s">
        <v>80</v>
      </c>
      <c r="D35" s="89" t="s">
        <v>305</v>
      </c>
      <c r="E35" s="10" t="s">
        <v>53</v>
      </c>
      <c r="F35" s="10" t="s">
        <v>53</v>
      </c>
      <c r="G35" s="6">
        <v>5</v>
      </c>
      <c r="H35" s="6">
        <v>4</v>
      </c>
      <c r="I35" s="6"/>
    </row>
    <row r="36" spans="1:9">
      <c r="A36" s="6"/>
      <c r="B36" s="12"/>
      <c r="C36" s="10" t="s">
        <v>83</v>
      </c>
      <c r="D36" s="89" t="s">
        <v>306</v>
      </c>
      <c r="E36" s="10" t="s">
        <v>53</v>
      </c>
      <c r="F36" s="10" t="s">
        <v>53</v>
      </c>
      <c r="G36" s="6">
        <v>5</v>
      </c>
      <c r="H36" s="6">
        <v>4</v>
      </c>
      <c r="I36" s="6"/>
    </row>
    <row r="37" ht="22.5" spans="1:9">
      <c r="A37" s="6"/>
      <c r="B37" s="8" t="s">
        <v>85</v>
      </c>
      <c r="C37" s="8" t="s">
        <v>86</v>
      </c>
      <c r="D37" s="48" t="s">
        <v>307</v>
      </c>
      <c r="E37" s="10" t="s">
        <v>53</v>
      </c>
      <c r="F37" s="10" t="s">
        <v>53</v>
      </c>
      <c r="G37" s="6">
        <v>5</v>
      </c>
      <c r="H37" s="6">
        <v>5</v>
      </c>
      <c r="I37" s="6"/>
    </row>
    <row r="38" spans="1:9">
      <c r="A38" s="6" t="s">
        <v>89</v>
      </c>
      <c r="B38" s="6"/>
      <c r="C38" s="6"/>
      <c r="D38" s="6"/>
      <c r="E38" s="6"/>
      <c r="F38" s="6"/>
      <c r="G38" s="6">
        <v>100</v>
      </c>
      <c r="H38" s="6">
        <f>SUM(H18:H37)</f>
        <v>92</v>
      </c>
      <c r="I38" s="5"/>
    </row>
    <row r="39" ht="24" customHeight="1" spans="1:9">
      <c r="A39" s="6" t="s">
        <v>90</v>
      </c>
      <c r="B39" s="20" t="s">
        <v>174</v>
      </c>
      <c r="C39" s="20"/>
      <c r="D39" s="20"/>
      <c r="E39" s="20"/>
      <c r="F39" s="20"/>
      <c r="G39" s="20"/>
      <c r="H39" s="20"/>
      <c r="I39" s="20"/>
    </row>
    <row r="40" ht="26" customHeight="1" spans="1:9">
      <c r="A40" s="3"/>
      <c r="B40" s="3" t="s">
        <v>92</v>
      </c>
      <c r="C40" s="3"/>
      <c r="D40" s="3"/>
      <c r="E40" s="3"/>
      <c r="F40" s="3"/>
      <c r="G40" s="3"/>
      <c r="H40" s="3"/>
      <c r="I40" s="3"/>
    </row>
    <row r="41" ht="45" customHeight="1" spans="1:9">
      <c r="A41" s="49" t="s">
        <v>93</v>
      </c>
      <c r="B41" s="49"/>
      <c r="C41" s="49"/>
      <c r="D41" s="49"/>
      <c r="E41" s="49"/>
      <c r="F41" s="49"/>
      <c r="G41" s="49"/>
      <c r="H41" s="49"/>
      <c r="I41" s="49"/>
    </row>
    <row r="42" spans="1:9">
      <c r="A42" s="3" t="s">
        <v>94</v>
      </c>
      <c r="B42" s="3"/>
      <c r="C42" s="3"/>
      <c r="D42" s="3"/>
      <c r="E42" s="3"/>
      <c r="F42" s="3"/>
      <c r="G42" s="3"/>
      <c r="H42" s="3"/>
      <c r="I42" s="3"/>
    </row>
    <row r="43" ht="27" customHeight="1" spans="1:9">
      <c r="A43" s="49" t="s">
        <v>95</v>
      </c>
      <c r="B43" s="49"/>
      <c r="C43" s="49"/>
      <c r="D43" s="49"/>
      <c r="E43" s="49"/>
      <c r="F43" s="49"/>
      <c r="G43" s="49"/>
      <c r="H43" s="49"/>
      <c r="I43" s="49"/>
    </row>
    <row r="44" ht="37.5" customHeight="1" spans="1:9">
      <c r="A44" s="49" t="s">
        <v>96</v>
      </c>
      <c r="B44" s="49"/>
      <c r="C44" s="49"/>
      <c r="D44" s="49"/>
      <c r="E44" s="49"/>
      <c r="F44" s="49"/>
      <c r="G44" s="49"/>
      <c r="H44" s="49"/>
      <c r="I44" s="49"/>
    </row>
  </sheetData>
  <mergeCells count="37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38:F38"/>
    <mergeCell ref="B39:I39"/>
    <mergeCell ref="A41:I41"/>
    <mergeCell ref="A43:I43"/>
    <mergeCell ref="A44:I44"/>
    <mergeCell ref="A6:A11"/>
    <mergeCell ref="A12:A16"/>
    <mergeCell ref="A17:A37"/>
    <mergeCell ref="B18:B19"/>
    <mergeCell ref="B20:B26"/>
    <mergeCell ref="B27:B33"/>
    <mergeCell ref="B34:B36"/>
    <mergeCell ref="C18:C19"/>
    <mergeCell ref="C20:C22"/>
    <mergeCell ref="C23:C26"/>
    <mergeCell ref="C27:C28"/>
    <mergeCell ref="C29:C31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opLeftCell="A28" workbookViewId="0">
      <selection activeCell="O22" sqref="O22"/>
    </sheetView>
  </sheetViews>
  <sheetFormatPr defaultColWidth="9" defaultRowHeight="13.5"/>
  <cols>
    <col min="1" max="1" width="7" customWidth="1"/>
    <col min="2" max="2" width="7.75833333333333" customWidth="1"/>
    <col min="3" max="3" width="7.875" customWidth="1"/>
    <col min="4" max="4" width="18.8166666666667" customWidth="1"/>
    <col min="5" max="6" width="16.125" customWidth="1"/>
    <col min="7" max="8" width="7" customWidth="1"/>
    <col min="9" max="9" width="12.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285</v>
      </c>
      <c r="H3" s="3"/>
      <c r="I3" s="3"/>
    </row>
    <row r="4" spans="1:9">
      <c r="A4" s="5" t="s">
        <v>4</v>
      </c>
      <c r="B4" s="6" t="s">
        <v>308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309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16">
        <v>2</v>
      </c>
      <c r="E7" s="16">
        <v>0</v>
      </c>
      <c r="F7" s="16">
        <v>1.75</v>
      </c>
      <c r="G7" s="14">
        <f t="shared" ref="G7:G9" si="0">F7/(D7+E7)</f>
        <v>0.875</v>
      </c>
      <c r="H7" s="67"/>
      <c r="I7" s="81"/>
    </row>
    <row r="8" spans="1:9">
      <c r="A8" s="12"/>
      <c r="B8" s="6" t="s">
        <v>17</v>
      </c>
      <c r="C8" s="6"/>
      <c r="D8" s="16">
        <v>2</v>
      </c>
      <c r="E8" s="16">
        <v>0</v>
      </c>
      <c r="F8" s="16">
        <v>1.75</v>
      </c>
      <c r="G8" s="14">
        <f t="shared" si="0"/>
        <v>0.875</v>
      </c>
      <c r="H8" s="67"/>
      <c r="I8" s="81"/>
    </row>
    <row r="9" spans="1:9">
      <c r="A9" s="12"/>
      <c r="B9" s="6" t="s">
        <v>18</v>
      </c>
      <c r="C9" s="6"/>
      <c r="D9" s="16">
        <v>2</v>
      </c>
      <c r="E9" s="16">
        <v>0</v>
      </c>
      <c r="F9" s="16">
        <v>1.75</v>
      </c>
      <c r="G9" s="14">
        <f t="shared" si="0"/>
        <v>0.875</v>
      </c>
      <c r="H9" s="67"/>
      <c r="I9" s="81"/>
    </row>
    <row r="10" spans="1:9">
      <c r="A10" s="12"/>
      <c r="B10" s="6" t="s">
        <v>19</v>
      </c>
      <c r="C10" s="6"/>
      <c r="D10" s="16"/>
      <c r="E10" s="16"/>
      <c r="F10" s="1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ht="9" customHeight="1" spans="1:9">
      <c r="A13" s="12"/>
      <c r="B13" s="68" t="s">
        <v>310</v>
      </c>
      <c r="C13" s="69"/>
      <c r="D13" s="70"/>
      <c r="E13" s="21" t="s">
        <v>310</v>
      </c>
      <c r="F13" s="6"/>
      <c r="G13" s="6"/>
      <c r="H13" s="6"/>
      <c r="I13" s="6"/>
    </row>
    <row r="14" ht="9" customHeight="1" spans="1:9">
      <c r="A14" s="12"/>
      <c r="B14" s="71"/>
      <c r="C14" s="4"/>
      <c r="D14" s="72"/>
      <c r="E14" s="6"/>
      <c r="F14" s="6"/>
      <c r="G14" s="6"/>
      <c r="H14" s="6"/>
      <c r="I14" s="6"/>
    </row>
    <row r="15" ht="9" customHeight="1" spans="1:9">
      <c r="A15" s="12"/>
      <c r="B15" s="71"/>
      <c r="C15" s="4"/>
      <c r="D15" s="72"/>
      <c r="E15" s="6"/>
      <c r="F15" s="6"/>
      <c r="G15" s="6"/>
      <c r="H15" s="6"/>
      <c r="I15" s="6"/>
    </row>
    <row r="16" ht="9" customHeight="1" spans="1:9">
      <c r="A16" s="15"/>
      <c r="B16" s="73"/>
      <c r="C16" s="74"/>
      <c r="D16" s="75"/>
      <c r="E16" s="6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spans="1:9">
      <c r="A18" s="6"/>
      <c r="B18" s="8" t="s">
        <v>311</v>
      </c>
      <c r="C18" s="76" t="s">
        <v>37</v>
      </c>
      <c r="D18" s="5" t="s">
        <v>38</v>
      </c>
      <c r="E18" s="5" t="s">
        <v>39</v>
      </c>
      <c r="F18" s="5" t="s">
        <v>40</v>
      </c>
      <c r="G18" s="5">
        <v>2</v>
      </c>
      <c r="H18" s="5">
        <v>2</v>
      </c>
      <c r="I18" s="51"/>
    </row>
    <row r="19" spans="1:9">
      <c r="A19" s="6"/>
      <c r="B19" s="12"/>
      <c r="C19" s="77"/>
      <c r="D19" s="5" t="s">
        <v>41</v>
      </c>
      <c r="E19" s="5" t="s">
        <v>121</v>
      </c>
      <c r="F19" s="5" t="s">
        <v>40</v>
      </c>
      <c r="G19" s="5">
        <v>2</v>
      </c>
      <c r="H19" s="5">
        <v>2</v>
      </c>
      <c r="I19" s="51"/>
    </row>
    <row r="20" spans="1:9">
      <c r="A20" s="6"/>
      <c r="B20" s="12"/>
      <c r="C20" s="78"/>
      <c r="D20" s="5" t="s">
        <v>43</v>
      </c>
      <c r="E20" s="5" t="s">
        <v>122</v>
      </c>
      <c r="F20" s="5" t="s">
        <v>40</v>
      </c>
      <c r="G20" s="5">
        <v>2</v>
      </c>
      <c r="H20" s="5">
        <v>2</v>
      </c>
      <c r="I20" s="51"/>
    </row>
    <row r="21" spans="1:9">
      <c r="A21" s="6"/>
      <c r="B21" s="12"/>
      <c r="C21" s="76" t="s">
        <v>45</v>
      </c>
      <c r="D21" s="5" t="s">
        <v>46</v>
      </c>
      <c r="E21" s="5" t="s">
        <v>123</v>
      </c>
      <c r="F21" s="5" t="s">
        <v>40</v>
      </c>
      <c r="G21" s="5">
        <v>2</v>
      </c>
      <c r="H21" s="5">
        <v>1</v>
      </c>
      <c r="I21" s="82"/>
    </row>
    <row r="22" spans="1:9">
      <c r="A22" s="6"/>
      <c r="B22" s="12"/>
      <c r="C22" s="78"/>
      <c r="D22" s="5" t="s">
        <v>47</v>
      </c>
      <c r="E22" s="5" t="s">
        <v>123</v>
      </c>
      <c r="F22" s="5" t="s">
        <v>40</v>
      </c>
      <c r="G22" s="5">
        <v>2</v>
      </c>
      <c r="H22" s="5">
        <v>1</v>
      </c>
      <c r="I22" s="82"/>
    </row>
    <row r="23" spans="1:9">
      <c r="A23" s="6"/>
      <c r="B23" s="8" t="s">
        <v>312</v>
      </c>
      <c r="C23" s="76" t="s">
        <v>49</v>
      </c>
      <c r="D23" s="5" t="s">
        <v>50</v>
      </c>
      <c r="E23" s="5" t="s">
        <v>51</v>
      </c>
      <c r="F23" s="5" t="s">
        <v>40</v>
      </c>
      <c r="G23" s="5">
        <v>2</v>
      </c>
      <c r="H23" s="5">
        <v>2</v>
      </c>
      <c r="I23" s="51"/>
    </row>
    <row r="24" spans="1:9">
      <c r="A24" s="6"/>
      <c r="B24" s="12"/>
      <c r="C24" s="77"/>
      <c r="D24" s="5" t="s">
        <v>52</v>
      </c>
      <c r="E24" s="5" t="s">
        <v>124</v>
      </c>
      <c r="F24" s="5" t="s">
        <v>40</v>
      </c>
      <c r="G24" s="5">
        <v>2</v>
      </c>
      <c r="H24" s="5">
        <v>2</v>
      </c>
      <c r="I24" s="51"/>
    </row>
    <row r="25" spans="1:9">
      <c r="A25" s="6"/>
      <c r="B25" s="12"/>
      <c r="C25" s="78"/>
      <c r="D25" s="5" t="s">
        <v>54</v>
      </c>
      <c r="E25" s="5" t="s">
        <v>125</v>
      </c>
      <c r="F25" s="5" t="s">
        <v>40</v>
      </c>
      <c r="G25" s="5">
        <v>5</v>
      </c>
      <c r="H25" s="5">
        <v>5</v>
      </c>
      <c r="I25" s="51"/>
    </row>
    <row r="26" spans="1:9">
      <c r="A26" s="6"/>
      <c r="B26" s="12"/>
      <c r="C26" s="76" t="s">
        <v>56</v>
      </c>
      <c r="D26" s="5" t="s">
        <v>50</v>
      </c>
      <c r="E26" s="5" t="s">
        <v>126</v>
      </c>
      <c r="F26" s="5" t="s">
        <v>40</v>
      </c>
      <c r="G26" s="5">
        <v>2</v>
      </c>
      <c r="H26" s="5">
        <v>2</v>
      </c>
      <c r="I26" s="51"/>
    </row>
    <row r="27" spans="1:9">
      <c r="A27" s="6"/>
      <c r="B27" s="12"/>
      <c r="C27" s="77"/>
      <c r="D27" s="5" t="s">
        <v>57</v>
      </c>
      <c r="E27" s="5" t="s">
        <v>127</v>
      </c>
      <c r="F27" s="5" t="s">
        <v>40</v>
      </c>
      <c r="G27" s="5">
        <v>2</v>
      </c>
      <c r="H27" s="5">
        <v>2</v>
      </c>
      <c r="I27" s="51"/>
    </row>
    <row r="28" spans="1:9">
      <c r="A28" s="6"/>
      <c r="B28" s="12"/>
      <c r="C28" s="77"/>
      <c r="D28" s="5" t="s">
        <v>59</v>
      </c>
      <c r="E28" s="5" t="s">
        <v>128</v>
      </c>
      <c r="F28" s="5" t="s">
        <v>40</v>
      </c>
      <c r="G28" s="5">
        <v>2</v>
      </c>
      <c r="H28" s="5">
        <v>2</v>
      </c>
      <c r="I28" s="51"/>
    </row>
    <row r="29" spans="1:9">
      <c r="A29" s="6"/>
      <c r="B29" s="12"/>
      <c r="C29" s="78"/>
      <c r="D29" s="5" t="s">
        <v>60</v>
      </c>
      <c r="E29" s="5" t="s">
        <v>313</v>
      </c>
      <c r="F29" s="5" t="s">
        <v>40</v>
      </c>
      <c r="G29" s="5">
        <v>5</v>
      </c>
      <c r="H29" s="5">
        <v>5</v>
      </c>
      <c r="I29" s="51"/>
    </row>
    <row r="30" spans="1:9">
      <c r="A30" s="6"/>
      <c r="B30" s="8" t="s">
        <v>210</v>
      </c>
      <c r="C30" s="10" t="s">
        <v>62</v>
      </c>
      <c r="D30" s="7" t="s">
        <v>314</v>
      </c>
      <c r="E30" s="5" t="s">
        <v>102</v>
      </c>
      <c r="F30" s="79" t="s">
        <v>315</v>
      </c>
      <c r="G30" s="80">
        <v>5</v>
      </c>
      <c r="H30" s="7">
        <v>5</v>
      </c>
      <c r="I30" s="7"/>
    </row>
    <row r="31" ht="22.5" spans="1:9">
      <c r="A31" s="6"/>
      <c r="B31" s="12"/>
      <c r="C31" s="10"/>
      <c r="D31" s="7" t="s">
        <v>316</v>
      </c>
      <c r="E31" s="5" t="s">
        <v>102</v>
      </c>
      <c r="F31" s="5" t="s">
        <v>102</v>
      </c>
      <c r="G31" s="80">
        <v>5</v>
      </c>
      <c r="H31" s="7">
        <v>5</v>
      </c>
      <c r="I31" s="7"/>
    </row>
    <row r="32" spans="1:9">
      <c r="A32" s="6"/>
      <c r="B32" s="12"/>
      <c r="C32" s="10" t="s">
        <v>67</v>
      </c>
      <c r="D32" s="7" t="s">
        <v>317</v>
      </c>
      <c r="E32" s="5" t="s">
        <v>102</v>
      </c>
      <c r="F32" s="5" t="s">
        <v>102</v>
      </c>
      <c r="G32" s="7">
        <v>5</v>
      </c>
      <c r="H32" s="7">
        <v>5</v>
      </c>
      <c r="I32" s="7"/>
    </row>
    <row r="33" spans="1:9">
      <c r="A33" s="6"/>
      <c r="B33" s="12"/>
      <c r="C33" s="10" t="s">
        <v>71</v>
      </c>
      <c r="D33" s="7" t="s">
        <v>318</v>
      </c>
      <c r="E33" s="5" t="s">
        <v>102</v>
      </c>
      <c r="F33" s="79" t="s">
        <v>315</v>
      </c>
      <c r="G33" s="7">
        <v>10</v>
      </c>
      <c r="H33" s="7">
        <v>10</v>
      </c>
      <c r="I33" s="7"/>
    </row>
    <row r="34" ht="22.5" spans="1:9">
      <c r="A34" s="6"/>
      <c r="B34" s="12"/>
      <c r="C34" s="70" t="s">
        <v>75</v>
      </c>
      <c r="D34" s="7" t="s">
        <v>319</v>
      </c>
      <c r="E34" s="5" t="s">
        <v>102</v>
      </c>
      <c r="F34" s="5" t="s">
        <v>102</v>
      </c>
      <c r="G34" s="7">
        <v>10</v>
      </c>
      <c r="H34" s="7">
        <v>10</v>
      </c>
      <c r="I34" s="7"/>
    </row>
    <row r="35" spans="1:9">
      <c r="A35" s="6"/>
      <c r="B35" s="8" t="s">
        <v>198</v>
      </c>
      <c r="C35" s="10" t="s">
        <v>161</v>
      </c>
      <c r="D35" s="7" t="s">
        <v>223</v>
      </c>
      <c r="E35" s="5" t="s">
        <v>102</v>
      </c>
      <c r="F35" s="79" t="s">
        <v>320</v>
      </c>
      <c r="G35" s="7">
        <v>8</v>
      </c>
      <c r="H35" s="7">
        <v>3</v>
      </c>
      <c r="I35" s="7"/>
    </row>
    <row r="36" spans="1:9">
      <c r="A36" s="6"/>
      <c r="B36" s="12"/>
      <c r="C36" s="10" t="s">
        <v>115</v>
      </c>
      <c r="D36" s="7" t="s">
        <v>321</v>
      </c>
      <c r="E36" s="7" t="s">
        <v>322</v>
      </c>
      <c r="F36" s="80" t="s">
        <v>322</v>
      </c>
      <c r="G36" s="7">
        <v>2</v>
      </c>
      <c r="H36" s="7">
        <v>2</v>
      </c>
      <c r="I36" s="7"/>
    </row>
    <row r="37" spans="1:9">
      <c r="A37" s="6"/>
      <c r="B37" s="12"/>
      <c r="C37" s="10" t="s">
        <v>80</v>
      </c>
      <c r="D37" s="7" t="s">
        <v>323</v>
      </c>
      <c r="E37" s="5" t="s">
        <v>40</v>
      </c>
      <c r="F37" s="79" t="s">
        <v>40</v>
      </c>
      <c r="G37" s="7">
        <v>5</v>
      </c>
      <c r="H37" s="7">
        <v>5</v>
      </c>
      <c r="I37" s="7"/>
    </row>
    <row r="38" ht="22.5" spans="1:9">
      <c r="A38" s="6"/>
      <c r="B38" s="12"/>
      <c r="C38" s="10"/>
      <c r="D38" s="7" t="s">
        <v>324</v>
      </c>
      <c r="E38" s="5" t="s">
        <v>40</v>
      </c>
      <c r="F38" s="79" t="s">
        <v>325</v>
      </c>
      <c r="G38" s="7">
        <v>5</v>
      </c>
      <c r="H38" s="7">
        <v>2</v>
      </c>
      <c r="I38" s="7"/>
    </row>
    <row r="39" ht="22.5" spans="1:9">
      <c r="A39" s="6"/>
      <c r="B39" s="12"/>
      <c r="C39" s="10" t="s">
        <v>83</v>
      </c>
      <c r="D39" s="7" t="s">
        <v>326</v>
      </c>
      <c r="E39" s="5" t="s">
        <v>40</v>
      </c>
      <c r="F39" s="79" t="s">
        <v>325</v>
      </c>
      <c r="G39" s="7">
        <v>5</v>
      </c>
      <c r="H39" s="7">
        <v>3</v>
      </c>
      <c r="I39" s="7"/>
    </row>
    <row r="40" ht="33.75" spans="1:9">
      <c r="A40" s="6"/>
      <c r="B40" s="8" t="s">
        <v>269</v>
      </c>
      <c r="C40" s="8" t="s">
        <v>86</v>
      </c>
      <c r="D40" s="5" t="s">
        <v>206</v>
      </c>
      <c r="E40" s="5" t="s">
        <v>102</v>
      </c>
      <c r="F40" s="5" t="s">
        <v>102</v>
      </c>
      <c r="G40" s="5">
        <v>10</v>
      </c>
      <c r="H40" s="5">
        <v>10</v>
      </c>
      <c r="I40" s="5"/>
    </row>
    <row r="41" spans="1:9">
      <c r="A41" s="6" t="s">
        <v>89</v>
      </c>
      <c r="B41" s="6"/>
      <c r="C41" s="6"/>
      <c r="D41" s="6"/>
      <c r="E41" s="6"/>
      <c r="F41" s="6"/>
      <c r="G41" s="6">
        <v>100</v>
      </c>
      <c r="H41" s="16">
        <v>88</v>
      </c>
      <c r="I41" s="5"/>
    </row>
    <row r="42" ht="33" customHeight="1" spans="1:9">
      <c r="A42" s="5" t="s">
        <v>90</v>
      </c>
      <c r="B42" s="20" t="s">
        <v>174</v>
      </c>
      <c r="C42" s="20"/>
      <c r="D42" s="20"/>
      <c r="E42" s="20"/>
      <c r="F42" s="20"/>
      <c r="G42" s="20"/>
      <c r="H42" s="20"/>
      <c r="I42" s="20"/>
    </row>
    <row r="43" ht="18" customHeight="1" spans="1:9">
      <c r="A43" s="3"/>
      <c r="B43" s="3" t="s">
        <v>92</v>
      </c>
      <c r="C43" s="3"/>
      <c r="D43" s="3"/>
      <c r="E43" s="3"/>
      <c r="F43" s="3"/>
      <c r="G43" s="3"/>
      <c r="H43" s="3"/>
      <c r="I43" s="3"/>
    </row>
    <row r="44" ht="50" customHeight="1" spans="1:9">
      <c r="A44" s="49" t="s">
        <v>93</v>
      </c>
      <c r="B44" s="49"/>
      <c r="C44" s="49"/>
      <c r="D44" s="49"/>
      <c r="E44" s="49"/>
      <c r="F44" s="49"/>
      <c r="G44" s="49"/>
      <c r="H44" s="49"/>
      <c r="I44" s="49"/>
    </row>
    <row r="45" spans="1:9">
      <c r="A45" s="3" t="s">
        <v>94</v>
      </c>
      <c r="B45" s="3"/>
      <c r="C45" s="3"/>
      <c r="D45" s="3"/>
      <c r="E45" s="3"/>
      <c r="F45" s="3"/>
      <c r="G45" s="3"/>
      <c r="H45" s="3"/>
      <c r="I45" s="3"/>
    </row>
    <row r="46" ht="27" customHeight="1" spans="1:9">
      <c r="A46" s="49" t="s">
        <v>95</v>
      </c>
      <c r="B46" s="49"/>
      <c r="C46" s="49"/>
      <c r="D46" s="49"/>
      <c r="E46" s="49"/>
      <c r="F46" s="49"/>
      <c r="G46" s="49"/>
      <c r="H46" s="49"/>
      <c r="I46" s="49"/>
    </row>
    <row r="47" ht="37.5" customHeight="1" spans="1:9">
      <c r="A47" s="49" t="s">
        <v>96</v>
      </c>
      <c r="B47" s="49"/>
      <c r="C47" s="49"/>
      <c r="D47" s="49"/>
      <c r="E47" s="49"/>
      <c r="F47" s="49"/>
      <c r="G47" s="49"/>
      <c r="H47" s="49"/>
      <c r="I47" s="49"/>
    </row>
  </sheetData>
  <mergeCells count="38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1:F41"/>
    <mergeCell ref="B42:I42"/>
    <mergeCell ref="A44:I44"/>
    <mergeCell ref="A46:I46"/>
    <mergeCell ref="A47:I47"/>
    <mergeCell ref="A6:A11"/>
    <mergeCell ref="A12:A16"/>
    <mergeCell ref="A17:A40"/>
    <mergeCell ref="B18:B22"/>
    <mergeCell ref="B23:B29"/>
    <mergeCell ref="B30:B34"/>
    <mergeCell ref="B35:B39"/>
    <mergeCell ref="C18:C20"/>
    <mergeCell ref="C21:C22"/>
    <mergeCell ref="C23:C25"/>
    <mergeCell ref="C26:C29"/>
    <mergeCell ref="C30:C31"/>
    <mergeCell ref="C37:C38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37" workbookViewId="0">
      <selection activeCell="O70" sqref="O70"/>
    </sheetView>
  </sheetViews>
  <sheetFormatPr defaultColWidth="9" defaultRowHeight="13.5"/>
  <cols>
    <col min="1" max="1" width="7" customWidth="1"/>
    <col min="2" max="2" width="8" customWidth="1"/>
    <col min="3" max="3" width="7.875" customWidth="1"/>
    <col min="4" max="4" width="25.25" customWidth="1"/>
    <col min="5" max="5" width="12.875" customWidth="1"/>
    <col min="6" max="6" width="12.625" customWidth="1"/>
    <col min="7" max="8" width="7" customWidth="1"/>
    <col min="9" max="9" width="16.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176</v>
      </c>
      <c r="H3" s="3"/>
      <c r="I3" s="3"/>
    </row>
    <row r="4" spans="1:9">
      <c r="A4" s="5" t="s">
        <v>4</v>
      </c>
      <c r="B4" s="6" t="s">
        <v>327</v>
      </c>
      <c r="C4" s="6"/>
      <c r="D4" s="6"/>
      <c r="E4" s="6"/>
      <c r="F4" s="6"/>
      <c r="G4" s="6"/>
      <c r="H4" s="6"/>
      <c r="I4" s="6"/>
    </row>
    <row r="5" ht="26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208</v>
      </c>
      <c r="H6" s="11"/>
      <c r="I6" s="10"/>
    </row>
    <row r="7" spans="1:9">
      <c r="A7" s="12"/>
      <c r="B7" s="6" t="s">
        <v>16</v>
      </c>
      <c r="C7" s="6"/>
      <c r="D7" s="6">
        <v>1.6</v>
      </c>
      <c r="E7" s="6">
        <v>0</v>
      </c>
      <c r="F7" s="13">
        <v>1.35</v>
      </c>
      <c r="G7" s="56">
        <f t="shared" ref="G7:G9" si="0">F7/D7*100</f>
        <v>84.375</v>
      </c>
      <c r="H7" s="57"/>
      <c r="I7" s="64"/>
    </row>
    <row r="8" spans="1:9">
      <c r="A8" s="12"/>
      <c r="B8" s="6" t="s">
        <v>17</v>
      </c>
      <c r="C8" s="6"/>
      <c r="D8" s="6">
        <v>1.6</v>
      </c>
      <c r="E8" s="6">
        <v>0</v>
      </c>
      <c r="F8" s="13">
        <v>1.35</v>
      </c>
      <c r="G8" s="56">
        <f t="shared" si="0"/>
        <v>84.375</v>
      </c>
      <c r="H8" s="57"/>
      <c r="I8" s="64"/>
    </row>
    <row r="9" spans="1:9">
      <c r="A9" s="12"/>
      <c r="B9" s="6" t="s">
        <v>18</v>
      </c>
      <c r="C9" s="6"/>
      <c r="D9" s="6">
        <v>1.6</v>
      </c>
      <c r="E9" s="6">
        <v>0</v>
      </c>
      <c r="F9" s="13">
        <v>1.35</v>
      </c>
      <c r="G9" s="56">
        <f t="shared" si="0"/>
        <v>84.375</v>
      </c>
      <c r="H9" s="57"/>
      <c r="I9" s="64"/>
    </row>
    <row r="10" spans="1:9">
      <c r="A10" s="12"/>
      <c r="B10" s="6" t="s">
        <v>19</v>
      </c>
      <c r="C10" s="6"/>
      <c r="D10" s="6"/>
      <c r="E10" s="6"/>
      <c r="F10" s="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17" t="s">
        <v>328</v>
      </c>
      <c r="C13" s="18"/>
      <c r="D13" s="19"/>
      <c r="E13" s="20" t="s">
        <v>329</v>
      </c>
      <c r="F13" s="20"/>
      <c r="G13" s="20"/>
      <c r="H13" s="20"/>
      <c r="I13" s="20"/>
    </row>
    <row r="14" spans="1:9">
      <c r="A14" s="12"/>
      <c r="B14" s="22"/>
      <c r="C14" s="23"/>
      <c r="D14" s="24"/>
      <c r="E14" s="20"/>
      <c r="F14" s="20"/>
      <c r="G14" s="20"/>
      <c r="H14" s="20"/>
      <c r="I14" s="20"/>
    </row>
    <row r="15" spans="1:9">
      <c r="A15" s="12"/>
      <c r="B15" s="22"/>
      <c r="C15" s="23"/>
      <c r="D15" s="24"/>
      <c r="E15" s="20"/>
      <c r="F15" s="20"/>
      <c r="G15" s="20"/>
      <c r="H15" s="20"/>
      <c r="I15" s="20"/>
    </row>
    <row r="16" ht="3" customHeight="1" spans="1:9">
      <c r="A16" s="15"/>
      <c r="B16" s="25"/>
      <c r="C16" s="26"/>
      <c r="D16" s="27"/>
      <c r="E16" s="20"/>
      <c r="F16" s="20"/>
      <c r="G16" s="20"/>
      <c r="H16" s="20"/>
      <c r="I16" s="20"/>
    </row>
    <row r="17" spans="1:9">
      <c r="A17" s="28" t="s">
        <v>27</v>
      </c>
      <c r="B17" s="28" t="s">
        <v>28</v>
      </c>
      <c r="C17" s="28" t="s">
        <v>29</v>
      </c>
      <c r="D17" s="28" t="s">
        <v>30</v>
      </c>
      <c r="E17" s="28" t="s">
        <v>31</v>
      </c>
      <c r="F17" s="28" t="s">
        <v>32</v>
      </c>
      <c r="G17" s="28" t="s">
        <v>33</v>
      </c>
      <c r="H17" s="28" t="s">
        <v>34</v>
      </c>
      <c r="I17" s="51" t="s">
        <v>35</v>
      </c>
    </row>
    <row r="18" spans="1:9">
      <c r="A18" s="28"/>
      <c r="B18" s="29" t="s">
        <v>181</v>
      </c>
      <c r="C18" s="30" t="s">
        <v>37</v>
      </c>
      <c r="D18" s="31" t="s">
        <v>38</v>
      </c>
      <c r="E18" s="58">
        <v>1</v>
      </c>
      <c r="F18" s="58">
        <v>1</v>
      </c>
      <c r="G18" s="28">
        <v>2</v>
      </c>
      <c r="H18" s="28">
        <v>2</v>
      </c>
      <c r="I18" s="51"/>
    </row>
    <row r="19" spans="1:9">
      <c r="A19" s="28"/>
      <c r="B19" s="33"/>
      <c r="C19" s="33"/>
      <c r="D19" s="31" t="s">
        <v>41</v>
      </c>
      <c r="E19" s="58">
        <v>1</v>
      </c>
      <c r="F19" s="58">
        <v>1</v>
      </c>
      <c r="G19" s="28">
        <v>2</v>
      </c>
      <c r="H19" s="28">
        <v>2</v>
      </c>
      <c r="I19" s="51"/>
    </row>
    <row r="20" spans="1:9">
      <c r="A20" s="28"/>
      <c r="B20" s="33"/>
      <c r="C20" s="34"/>
      <c r="D20" s="31" t="s">
        <v>43</v>
      </c>
      <c r="E20" s="58">
        <v>1</v>
      </c>
      <c r="F20" s="58">
        <v>1</v>
      </c>
      <c r="G20" s="28">
        <v>2</v>
      </c>
      <c r="H20" s="28">
        <v>2</v>
      </c>
      <c r="I20" s="51"/>
    </row>
    <row r="21" spans="1:9">
      <c r="A21" s="28"/>
      <c r="B21" s="33"/>
      <c r="C21" s="30" t="s">
        <v>45</v>
      </c>
      <c r="D21" s="31" t="s">
        <v>46</v>
      </c>
      <c r="E21" s="58">
        <v>1</v>
      </c>
      <c r="F21" s="58">
        <v>1</v>
      </c>
      <c r="G21" s="28">
        <v>2</v>
      </c>
      <c r="H21" s="28">
        <v>2</v>
      </c>
      <c r="I21" s="51"/>
    </row>
    <row r="22" spans="1:9">
      <c r="A22" s="28"/>
      <c r="B22" s="33"/>
      <c r="C22" s="34"/>
      <c r="D22" s="31" t="s">
        <v>47</v>
      </c>
      <c r="E22" s="58">
        <v>1</v>
      </c>
      <c r="F22" s="58">
        <v>1</v>
      </c>
      <c r="G22" s="28">
        <v>2</v>
      </c>
      <c r="H22" s="28">
        <v>2</v>
      </c>
      <c r="I22" s="51"/>
    </row>
    <row r="23" spans="1:9">
      <c r="A23" s="28"/>
      <c r="B23" s="29" t="s">
        <v>183</v>
      </c>
      <c r="C23" s="30" t="s">
        <v>49</v>
      </c>
      <c r="D23" s="31" t="s">
        <v>50</v>
      </c>
      <c r="E23" s="58">
        <v>1</v>
      </c>
      <c r="F23" s="58">
        <v>1</v>
      </c>
      <c r="G23" s="28">
        <v>2</v>
      </c>
      <c r="H23" s="28">
        <v>2</v>
      </c>
      <c r="I23" s="51"/>
    </row>
    <row r="24" spans="1:9">
      <c r="A24" s="28"/>
      <c r="B24" s="33"/>
      <c r="C24" s="33"/>
      <c r="D24" s="31" t="s">
        <v>52</v>
      </c>
      <c r="E24" s="58">
        <v>1</v>
      </c>
      <c r="F24" s="58">
        <v>0.9</v>
      </c>
      <c r="G24" s="28">
        <v>2</v>
      </c>
      <c r="H24" s="28">
        <v>2</v>
      </c>
      <c r="I24" s="51"/>
    </row>
    <row r="25" spans="1:9">
      <c r="A25" s="28"/>
      <c r="B25" s="33"/>
      <c r="C25" s="34"/>
      <c r="D25" s="31" t="s">
        <v>54</v>
      </c>
      <c r="E25" s="58">
        <v>1</v>
      </c>
      <c r="F25" s="58">
        <v>0.9</v>
      </c>
      <c r="G25" s="28">
        <v>2</v>
      </c>
      <c r="H25" s="28">
        <v>2</v>
      </c>
      <c r="I25" s="51"/>
    </row>
    <row r="26" spans="1:9">
      <c r="A26" s="28"/>
      <c r="B26" s="33"/>
      <c r="C26" s="30" t="s">
        <v>56</v>
      </c>
      <c r="D26" s="31" t="s">
        <v>50</v>
      </c>
      <c r="E26" s="58">
        <v>1</v>
      </c>
      <c r="F26" s="58">
        <v>1</v>
      </c>
      <c r="G26" s="28">
        <v>1</v>
      </c>
      <c r="H26" s="28">
        <v>1</v>
      </c>
      <c r="I26" s="51"/>
    </row>
    <row r="27" spans="1:9">
      <c r="A27" s="28"/>
      <c r="B27" s="33"/>
      <c r="C27" s="33"/>
      <c r="D27" s="31" t="s">
        <v>57</v>
      </c>
      <c r="E27" s="58">
        <v>1</v>
      </c>
      <c r="F27" s="58">
        <v>1</v>
      </c>
      <c r="G27" s="28">
        <v>2</v>
      </c>
      <c r="H27" s="28">
        <v>2</v>
      </c>
      <c r="I27" s="51"/>
    </row>
    <row r="28" spans="1:9">
      <c r="A28" s="28"/>
      <c r="B28" s="33"/>
      <c r="C28" s="33"/>
      <c r="D28" s="31" t="s">
        <v>59</v>
      </c>
      <c r="E28" s="58">
        <v>1</v>
      </c>
      <c r="F28" s="58">
        <v>1</v>
      </c>
      <c r="G28" s="28">
        <v>1</v>
      </c>
      <c r="H28" s="28">
        <v>1</v>
      </c>
      <c r="I28" s="51"/>
    </row>
    <row r="29" ht="22" customHeight="1" spans="1:9">
      <c r="A29" s="28"/>
      <c r="B29" s="33"/>
      <c r="C29" s="34"/>
      <c r="D29" s="31" t="s">
        <v>60</v>
      </c>
      <c r="E29" s="58">
        <v>1</v>
      </c>
      <c r="F29" s="59">
        <v>0.8436</v>
      </c>
      <c r="G29" s="28">
        <v>10</v>
      </c>
      <c r="H29" s="37">
        <f>G29*F29</f>
        <v>8.436</v>
      </c>
      <c r="I29" s="65"/>
    </row>
    <row r="30" ht="24" customHeight="1" spans="1:9">
      <c r="A30" s="28"/>
      <c r="B30" s="29" t="s">
        <v>219</v>
      </c>
      <c r="C30" s="44" t="s">
        <v>62</v>
      </c>
      <c r="D30" s="31" t="s">
        <v>330</v>
      </c>
      <c r="E30" s="28">
        <v>2</v>
      </c>
      <c r="F30" s="28">
        <v>0</v>
      </c>
      <c r="G30" s="28">
        <v>0</v>
      </c>
      <c r="H30" s="28">
        <v>0</v>
      </c>
      <c r="I30" s="66" t="s">
        <v>331</v>
      </c>
    </row>
    <row r="31" spans="1:9">
      <c r="A31" s="28"/>
      <c r="B31" s="40"/>
      <c r="C31" s="60"/>
      <c r="D31" s="31" t="s">
        <v>332</v>
      </c>
      <c r="E31" s="28">
        <v>2</v>
      </c>
      <c r="F31" s="28">
        <v>2</v>
      </c>
      <c r="G31" s="28">
        <v>5</v>
      </c>
      <c r="H31" s="28">
        <v>5</v>
      </c>
      <c r="I31" s="66"/>
    </row>
    <row r="32" spans="1:9">
      <c r="A32" s="28"/>
      <c r="B32" s="40"/>
      <c r="C32" s="55"/>
      <c r="D32" s="31" t="s">
        <v>333</v>
      </c>
      <c r="E32" s="28">
        <v>2</v>
      </c>
      <c r="F32" s="28">
        <v>2</v>
      </c>
      <c r="G32" s="28">
        <v>2</v>
      </c>
      <c r="H32" s="28">
        <v>2</v>
      </c>
      <c r="I32" s="66"/>
    </row>
    <row r="33" spans="1:9">
      <c r="A33" s="28"/>
      <c r="B33" s="40"/>
      <c r="C33" s="38" t="s">
        <v>71</v>
      </c>
      <c r="D33" s="31" t="s">
        <v>192</v>
      </c>
      <c r="E33" s="58">
        <v>1</v>
      </c>
      <c r="F33" s="28" t="s">
        <v>132</v>
      </c>
      <c r="G33" s="42">
        <v>10</v>
      </c>
      <c r="H33" s="61"/>
      <c r="I33" s="66"/>
    </row>
    <row r="34" spans="1:9">
      <c r="A34" s="28"/>
      <c r="B34" s="40"/>
      <c r="C34" s="38"/>
      <c r="D34" s="31" t="s">
        <v>233</v>
      </c>
      <c r="E34" s="58">
        <v>0.8</v>
      </c>
      <c r="F34" s="28" t="s">
        <v>132</v>
      </c>
      <c r="G34" s="42">
        <v>6</v>
      </c>
      <c r="H34" s="37"/>
      <c r="I34" s="66"/>
    </row>
    <row r="35" ht="33" customHeight="1" spans="1:9">
      <c r="A35" s="28"/>
      <c r="B35" s="40"/>
      <c r="C35" s="38"/>
      <c r="D35" s="31" t="s">
        <v>133</v>
      </c>
      <c r="E35" s="58">
        <v>0.5</v>
      </c>
      <c r="F35" s="28" t="s">
        <v>132</v>
      </c>
      <c r="G35" s="42">
        <v>4</v>
      </c>
      <c r="H35" s="43">
        <v>4</v>
      </c>
      <c r="I35" s="66" t="s">
        <v>331</v>
      </c>
    </row>
    <row r="36" spans="1:9">
      <c r="A36" s="28"/>
      <c r="B36" s="40"/>
      <c r="C36" s="44" t="s">
        <v>75</v>
      </c>
      <c r="D36" s="5" t="s">
        <v>134</v>
      </c>
      <c r="E36" s="62" t="s">
        <v>135</v>
      </c>
      <c r="F36" s="28" t="s">
        <v>132</v>
      </c>
      <c r="G36" s="42">
        <v>12</v>
      </c>
      <c r="H36" s="43"/>
      <c r="I36" s="66"/>
    </row>
    <row r="37" spans="1:9">
      <c r="A37" s="28"/>
      <c r="B37" s="40"/>
      <c r="C37" s="60"/>
      <c r="D37" s="5" t="s">
        <v>136</v>
      </c>
      <c r="E37" s="62" t="s">
        <v>137</v>
      </c>
      <c r="F37" s="58">
        <v>0.06</v>
      </c>
      <c r="G37" s="42">
        <v>8</v>
      </c>
      <c r="H37" s="43">
        <v>8</v>
      </c>
      <c r="I37" s="66"/>
    </row>
    <row r="38" spans="1:9">
      <c r="A38" s="28"/>
      <c r="B38" s="40"/>
      <c r="C38" s="60"/>
      <c r="D38" s="5" t="s">
        <v>138</v>
      </c>
      <c r="E38" s="62" t="s">
        <v>139</v>
      </c>
      <c r="F38" s="28" t="s">
        <v>132</v>
      </c>
      <c r="G38" s="42">
        <v>4</v>
      </c>
      <c r="H38" s="37"/>
      <c r="I38" s="66"/>
    </row>
    <row r="39" ht="24" customHeight="1" spans="1:9">
      <c r="A39" s="28"/>
      <c r="B39" s="29" t="s">
        <v>222</v>
      </c>
      <c r="C39" s="38" t="s">
        <v>161</v>
      </c>
      <c r="D39" s="31" t="s">
        <v>223</v>
      </c>
      <c r="E39" s="58">
        <v>1</v>
      </c>
      <c r="F39" s="59">
        <v>0.6</v>
      </c>
      <c r="G39" s="28">
        <v>7</v>
      </c>
      <c r="H39" s="28">
        <v>4</v>
      </c>
      <c r="I39" s="66" t="s">
        <v>331</v>
      </c>
    </row>
    <row r="40" spans="1:9">
      <c r="A40" s="28"/>
      <c r="B40" s="40"/>
      <c r="C40" s="38" t="s">
        <v>115</v>
      </c>
      <c r="D40" s="31" t="s">
        <v>200</v>
      </c>
      <c r="E40" s="37" t="s">
        <v>132</v>
      </c>
      <c r="F40" s="37" t="s">
        <v>132</v>
      </c>
      <c r="G40" s="28">
        <v>6</v>
      </c>
      <c r="H40" s="37"/>
      <c r="I40" s="5"/>
    </row>
    <row r="41" ht="22.5" spans="1:9">
      <c r="A41" s="28"/>
      <c r="B41" s="40"/>
      <c r="C41" s="38" t="s">
        <v>80</v>
      </c>
      <c r="D41" s="63" t="s">
        <v>334</v>
      </c>
      <c r="E41" s="28" t="s">
        <v>253</v>
      </c>
      <c r="F41" s="28" t="s">
        <v>253</v>
      </c>
      <c r="G41" s="28">
        <v>6</v>
      </c>
      <c r="H41" s="28">
        <v>6</v>
      </c>
      <c r="I41" s="5"/>
    </row>
    <row r="42" ht="22.5" spans="1:9">
      <c r="A42" s="28"/>
      <c r="B42" s="40"/>
      <c r="C42" s="38" t="s">
        <v>83</v>
      </c>
      <c r="D42" s="63" t="s">
        <v>335</v>
      </c>
      <c r="E42" s="28" t="s">
        <v>53</v>
      </c>
      <c r="F42" s="28" t="s">
        <v>53</v>
      </c>
      <c r="G42" s="28">
        <v>6</v>
      </c>
      <c r="H42" s="28">
        <v>5</v>
      </c>
      <c r="I42" s="5"/>
    </row>
    <row r="43" ht="24" customHeight="1" spans="1:9">
      <c r="A43" s="28"/>
      <c r="B43" s="29" t="s">
        <v>205</v>
      </c>
      <c r="C43" s="29" t="s">
        <v>86</v>
      </c>
      <c r="D43" s="31" t="s">
        <v>225</v>
      </c>
      <c r="E43" s="58">
        <v>1</v>
      </c>
      <c r="F43" s="58">
        <v>0.9</v>
      </c>
      <c r="G43" s="28">
        <v>10</v>
      </c>
      <c r="H43" s="43">
        <v>9</v>
      </c>
      <c r="I43" s="5"/>
    </row>
    <row r="44" spans="1:9">
      <c r="A44" s="28" t="s">
        <v>89</v>
      </c>
      <c r="B44" s="28"/>
      <c r="C44" s="28"/>
      <c r="D44" s="28"/>
      <c r="E44" s="28"/>
      <c r="F44" s="28"/>
      <c r="G44" s="28">
        <v>100</v>
      </c>
      <c r="H44" s="37">
        <f>SUM(H18:H43)</f>
        <v>71.436</v>
      </c>
      <c r="I44" s="5"/>
    </row>
    <row r="45" ht="24" customHeight="1" spans="1:9">
      <c r="A45" s="5" t="s">
        <v>90</v>
      </c>
      <c r="B45" s="20" t="s">
        <v>174</v>
      </c>
      <c r="C45" s="20"/>
      <c r="D45" s="20"/>
      <c r="E45" s="20"/>
      <c r="F45" s="20"/>
      <c r="G45" s="20"/>
      <c r="H45" s="20"/>
      <c r="I45" s="20"/>
    </row>
    <row r="46" ht="18" customHeight="1" spans="1:9">
      <c r="A46" s="3"/>
      <c r="B46" s="3" t="s">
        <v>92</v>
      </c>
      <c r="C46" s="3"/>
      <c r="D46" s="4"/>
      <c r="E46" s="3"/>
      <c r="F46" s="3"/>
      <c r="G46" s="3"/>
      <c r="H46" s="3"/>
      <c r="I46" s="3"/>
    </row>
    <row r="47" ht="45" customHeight="1" spans="1:9">
      <c r="A47" s="49" t="s">
        <v>258</v>
      </c>
      <c r="B47" s="49"/>
      <c r="C47" s="49"/>
      <c r="D47" s="49"/>
      <c r="E47" s="49"/>
      <c r="F47" s="49"/>
      <c r="G47" s="49"/>
      <c r="H47" s="49"/>
      <c r="I47" s="49"/>
    </row>
    <row r="48" spans="1:9">
      <c r="A48" s="3" t="s">
        <v>94</v>
      </c>
      <c r="B48" s="3"/>
      <c r="C48" s="3"/>
      <c r="D48" s="3"/>
      <c r="E48" s="3"/>
      <c r="F48" s="3"/>
      <c r="G48" s="3"/>
      <c r="H48" s="3"/>
      <c r="I48" s="3"/>
    </row>
    <row r="49" ht="27" customHeight="1" spans="1:9">
      <c r="A49" s="49" t="s">
        <v>95</v>
      </c>
      <c r="B49" s="49"/>
      <c r="C49" s="49"/>
      <c r="D49" s="49"/>
      <c r="E49" s="49"/>
      <c r="F49" s="49"/>
      <c r="G49" s="49"/>
      <c r="H49" s="49"/>
      <c r="I49" s="49"/>
    </row>
    <row r="50" ht="37.5" customHeight="1" spans="1:9">
      <c r="A50" s="49" t="s">
        <v>96</v>
      </c>
      <c r="B50" s="49"/>
      <c r="C50" s="49"/>
      <c r="D50" s="49"/>
      <c r="E50" s="49"/>
      <c r="F50" s="49"/>
      <c r="G50" s="49"/>
      <c r="H50" s="49"/>
      <c r="I50" s="49"/>
    </row>
  </sheetData>
  <mergeCells count="39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4:F44"/>
    <mergeCell ref="B45:I45"/>
    <mergeCell ref="A47:I47"/>
    <mergeCell ref="A49:I49"/>
    <mergeCell ref="A50:I50"/>
    <mergeCell ref="A6:A11"/>
    <mergeCell ref="A12:A16"/>
    <mergeCell ref="A17:A43"/>
    <mergeCell ref="B18:B22"/>
    <mergeCell ref="B23:B29"/>
    <mergeCell ref="B30:B38"/>
    <mergeCell ref="B39:B42"/>
    <mergeCell ref="C18:C20"/>
    <mergeCell ref="C21:C22"/>
    <mergeCell ref="C23:C25"/>
    <mergeCell ref="C26:C29"/>
    <mergeCell ref="C30:C32"/>
    <mergeCell ref="C33:C35"/>
    <mergeCell ref="C36:C38"/>
    <mergeCell ref="B13:D16"/>
    <mergeCell ref="E13:I16"/>
  </mergeCells>
  <pageMargins left="0.75" right="0.75" top="1" bottom="1" header="0.5" footer="0.5"/>
  <pageSetup paperSize="9" scale="8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30" workbookViewId="0">
      <selection activeCell="M38" sqref="M38"/>
    </sheetView>
  </sheetViews>
  <sheetFormatPr defaultColWidth="9" defaultRowHeight="13.5"/>
  <cols>
    <col min="1" max="1" width="7" customWidth="1"/>
    <col min="2" max="2" width="8.125" customWidth="1"/>
    <col min="3" max="3" width="7" customWidth="1"/>
    <col min="4" max="4" width="23" customWidth="1"/>
    <col min="5" max="5" width="14.25" customWidth="1"/>
    <col min="6" max="6" width="13.5" customWidth="1"/>
    <col min="7" max="7" width="7" customWidth="1"/>
    <col min="8" max="8" width="7" style="1" customWidth="1"/>
    <col min="9" max="9" width="11.37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4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176</v>
      </c>
      <c r="H3" s="4"/>
      <c r="I3" s="3"/>
    </row>
    <row r="4" spans="1:9">
      <c r="A4" s="5" t="s">
        <v>4</v>
      </c>
      <c r="B4" s="6" t="s">
        <v>336</v>
      </c>
      <c r="C4" s="6"/>
      <c r="D4" s="6"/>
      <c r="E4" s="6"/>
      <c r="F4" s="6"/>
      <c r="G4" s="6"/>
      <c r="H4" s="6"/>
      <c r="I4" s="6"/>
    </row>
    <row r="5" ht="29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208</v>
      </c>
      <c r="H6" s="11"/>
      <c r="I6" s="10"/>
    </row>
    <row r="7" spans="1:9">
      <c r="A7" s="12"/>
      <c r="B7" s="6" t="s">
        <v>16</v>
      </c>
      <c r="C7" s="6"/>
      <c r="D7" s="13">
        <v>9.784835</v>
      </c>
      <c r="E7" s="13">
        <v>0</v>
      </c>
      <c r="F7" s="13">
        <v>9.784835</v>
      </c>
      <c r="G7" s="53">
        <v>1</v>
      </c>
      <c r="H7" s="11"/>
      <c r="I7" s="10"/>
    </row>
    <row r="8" spans="1:9">
      <c r="A8" s="12"/>
      <c r="B8" s="6" t="s">
        <v>17</v>
      </c>
      <c r="C8" s="6"/>
      <c r="D8" s="13">
        <v>9.784835</v>
      </c>
      <c r="E8" s="13">
        <v>0</v>
      </c>
      <c r="F8" s="13">
        <v>9.784835</v>
      </c>
      <c r="G8" s="53">
        <v>1</v>
      </c>
      <c r="H8" s="11"/>
      <c r="I8" s="10"/>
    </row>
    <row r="9" spans="1:9">
      <c r="A9" s="12"/>
      <c r="B9" s="6" t="s">
        <v>18</v>
      </c>
      <c r="C9" s="6"/>
      <c r="D9" s="13">
        <v>9.784835</v>
      </c>
      <c r="E9" s="13">
        <v>0</v>
      </c>
      <c r="F9" s="13">
        <v>9.784835</v>
      </c>
      <c r="G9" s="53">
        <v>1</v>
      </c>
      <c r="H9" s="11"/>
      <c r="I9" s="10"/>
    </row>
    <row r="10" spans="1:9">
      <c r="A10" s="12"/>
      <c r="B10" s="6" t="s">
        <v>19</v>
      </c>
      <c r="C10" s="6"/>
      <c r="D10" s="6"/>
      <c r="E10" s="6"/>
      <c r="F10" s="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17" t="s">
        <v>337</v>
      </c>
      <c r="C13" s="18"/>
      <c r="D13" s="19"/>
      <c r="E13" s="20" t="s">
        <v>338</v>
      </c>
      <c r="F13" s="20"/>
      <c r="G13" s="20"/>
      <c r="H13" s="21"/>
      <c r="I13" s="20"/>
    </row>
    <row r="14" spans="1:9">
      <c r="A14" s="12"/>
      <c r="B14" s="22"/>
      <c r="C14" s="23"/>
      <c r="D14" s="24"/>
      <c r="E14" s="20"/>
      <c r="F14" s="20"/>
      <c r="G14" s="20"/>
      <c r="H14" s="21"/>
      <c r="I14" s="20"/>
    </row>
    <row r="15" spans="1:9">
      <c r="A15" s="12"/>
      <c r="B15" s="22"/>
      <c r="C15" s="23"/>
      <c r="D15" s="24"/>
      <c r="E15" s="20"/>
      <c r="F15" s="20"/>
      <c r="G15" s="20"/>
      <c r="H15" s="21"/>
      <c r="I15" s="20"/>
    </row>
    <row r="16" ht="12" customHeight="1" spans="1:9">
      <c r="A16" s="15"/>
      <c r="B16" s="25"/>
      <c r="C16" s="26"/>
      <c r="D16" s="27"/>
      <c r="E16" s="20"/>
      <c r="F16" s="20"/>
      <c r="G16" s="20"/>
      <c r="H16" s="21"/>
      <c r="I16" s="20"/>
    </row>
    <row r="17" spans="1:9">
      <c r="A17" s="28" t="s">
        <v>27</v>
      </c>
      <c r="B17" s="28" t="s">
        <v>28</v>
      </c>
      <c r="C17" s="28" t="s">
        <v>29</v>
      </c>
      <c r="D17" s="28" t="s">
        <v>30</v>
      </c>
      <c r="E17" s="28" t="s">
        <v>31</v>
      </c>
      <c r="F17" s="28" t="s">
        <v>32</v>
      </c>
      <c r="G17" s="28" t="s">
        <v>33</v>
      </c>
      <c r="H17" s="28" t="s">
        <v>34</v>
      </c>
      <c r="I17" s="51" t="s">
        <v>35</v>
      </c>
    </row>
    <row r="18" spans="1:9">
      <c r="A18" s="28"/>
      <c r="B18" s="29" t="s">
        <v>181</v>
      </c>
      <c r="C18" s="30" t="s">
        <v>37</v>
      </c>
      <c r="D18" s="31" t="s">
        <v>38</v>
      </c>
      <c r="E18" s="32" t="s">
        <v>182</v>
      </c>
      <c r="F18" s="32" t="s">
        <v>40</v>
      </c>
      <c r="G18" s="28">
        <v>2</v>
      </c>
      <c r="H18" s="28">
        <v>2</v>
      </c>
      <c r="I18" s="51"/>
    </row>
    <row r="19" spans="1:9">
      <c r="A19" s="28"/>
      <c r="B19" s="33"/>
      <c r="C19" s="33"/>
      <c r="D19" s="31" t="s">
        <v>41</v>
      </c>
      <c r="E19" s="32" t="s">
        <v>42</v>
      </c>
      <c r="F19" s="32" t="s">
        <v>40</v>
      </c>
      <c r="G19" s="28">
        <v>2</v>
      </c>
      <c r="H19" s="28">
        <v>2</v>
      </c>
      <c r="I19" s="51"/>
    </row>
    <row r="20" spans="1:9">
      <c r="A20" s="28"/>
      <c r="B20" s="33"/>
      <c r="C20" s="34"/>
      <c r="D20" s="31" t="s">
        <v>43</v>
      </c>
      <c r="E20" s="32" t="s">
        <v>44</v>
      </c>
      <c r="F20" s="32" t="s">
        <v>40</v>
      </c>
      <c r="G20" s="28">
        <v>2</v>
      </c>
      <c r="H20" s="28">
        <v>2</v>
      </c>
      <c r="I20" s="51"/>
    </row>
    <row r="21" spans="1:9">
      <c r="A21" s="28"/>
      <c r="B21" s="33"/>
      <c r="C21" s="30" t="s">
        <v>45</v>
      </c>
      <c r="D21" s="31" t="s">
        <v>46</v>
      </c>
      <c r="E21" s="32">
        <v>1</v>
      </c>
      <c r="F21" s="32">
        <v>1</v>
      </c>
      <c r="G21" s="28">
        <v>2</v>
      </c>
      <c r="H21" s="28">
        <v>2</v>
      </c>
      <c r="I21" s="51"/>
    </row>
    <row r="22" spans="1:9">
      <c r="A22" s="28"/>
      <c r="B22" s="33"/>
      <c r="C22" s="34"/>
      <c r="D22" s="31" t="s">
        <v>47</v>
      </c>
      <c r="E22" s="32">
        <v>1</v>
      </c>
      <c r="F22" s="32">
        <v>1</v>
      </c>
      <c r="G22" s="28">
        <v>2</v>
      </c>
      <c r="H22" s="28">
        <v>2</v>
      </c>
      <c r="I22" s="51"/>
    </row>
    <row r="23" spans="1:9">
      <c r="A23" s="28"/>
      <c r="B23" s="29" t="s">
        <v>183</v>
      </c>
      <c r="C23" s="30" t="s">
        <v>49</v>
      </c>
      <c r="D23" s="31" t="s">
        <v>50</v>
      </c>
      <c r="E23" s="32" t="s">
        <v>101</v>
      </c>
      <c r="F23" s="32" t="s">
        <v>40</v>
      </c>
      <c r="G23" s="28">
        <v>2</v>
      </c>
      <c r="H23" s="28">
        <v>2</v>
      </c>
      <c r="I23" s="51"/>
    </row>
    <row r="24" spans="1:9">
      <c r="A24" s="28"/>
      <c r="B24" s="33"/>
      <c r="C24" s="33"/>
      <c r="D24" s="31" t="s">
        <v>52</v>
      </c>
      <c r="E24" s="32" t="s">
        <v>53</v>
      </c>
      <c r="F24" s="32" t="s">
        <v>40</v>
      </c>
      <c r="G24" s="28">
        <v>2</v>
      </c>
      <c r="H24" s="28">
        <v>2</v>
      </c>
      <c r="I24" s="51"/>
    </row>
    <row r="25" spans="1:9">
      <c r="A25" s="28"/>
      <c r="B25" s="33"/>
      <c r="C25" s="34"/>
      <c r="D25" s="31" t="s">
        <v>54</v>
      </c>
      <c r="E25" s="32" t="s">
        <v>55</v>
      </c>
      <c r="F25" s="32" t="s">
        <v>40</v>
      </c>
      <c r="G25" s="28">
        <v>2</v>
      </c>
      <c r="H25" s="28">
        <v>2</v>
      </c>
      <c r="I25" s="51"/>
    </row>
    <row r="26" spans="1:9">
      <c r="A26" s="28"/>
      <c r="B26" s="33"/>
      <c r="C26" s="30" t="s">
        <v>56</v>
      </c>
      <c r="D26" s="31" t="s">
        <v>50</v>
      </c>
      <c r="E26" s="32" t="s">
        <v>101</v>
      </c>
      <c r="F26" s="32" t="s">
        <v>40</v>
      </c>
      <c r="G26" s="28">
        <v>1</v>
      </c>
      <c r="H26" s="28">
        <v>1</v>
      </c>
      <c r="I26" s="51"/>
    </row>
    <row r="27" spans="1:9">
      <c r="A27" s="28"/>
      <c r="B27" s="33"/>
      <c r="C27" s="33"/>
      <c r="D27" s="31" t="s">
        <v>57</v>
      </c>
      <c r="E27" s="32" t="s">
        <v>58</v>
      </c>
      <c r="F27" s="32" t="s">
        <v>40</v>
      </c>
      <c r="G27" s="28">
        <v>2</v>
      </c>
      <c r="H27" s="28">
        <v>2</v>
      </c>
      <c r="I27" s="51"/>
    </row>
    <row r="28" spans="1:9">
      <c r="A28" s="28"/>
      <c r="B28" s="33"/>
      <c r="C28" s="33"/>
      <c r="D28" s="31" t="s">
        <v>59</v>
      </c>
      <c r="E28" s="32" t="s">
        <v>53</v>
      </c>
      <c r="F28" s="32" t="s">
        <v>40</v>
      </c>
      <c r="G28" s="28">
        <v>1</v>
      </c>
      <c r="H28" s="28">
        <v>1</v>
      </c>
      <c r="I28" s="51"/>
    </row>
    <row r="29" spans="1:9">
      <c r="A29" s="28"/>
      <c r="B29" s="33"/>
      <c r="C29" s="34"/>
      <c r="D29" s="31" t="s">
        <v>60</v>
      </c>
      <c r="E29" s="32">
        <v>1</v>
      </c>
      <c r="F29" s="36">
        <v>1</v>
      </c>
      <c r="G29" s="28">
        <v>10</v>
      </c>
      <c r="H29" s="43">
        <v>10</v>
      </c>
      <c r="I29" s="52"/>
    </row>
    <row r="30" ht="22.5" spans="1:9">
      <c r="A30" s="28"/>
      <c r="B30" s="29" t="s">
        <v>219</v>
      </c>
      <c r="C30" s="38" t="s">
        <v>62</v>
      </c>
      <c r="D30" s="54" t="s">
        <v>339</v>
      </c>
      <c r="E30" s="35">
        <v>1</v>
      </c>
      <c r="F30" s="35">
        <v>1</v>
      </c>
      <c r="G30" s="28">
        <v>6</v>
      </c>
      <c r="H30" s="28">
        <v>6</v>
      </c>
      <c r="I30" s="48"/>
    </row>
    <row r="31" spans="1:9">
      <c r="A31" s="28"/>
      <c r="B31" s="40"/>
      <c r="C31" s="38"/>
      <c r="D31" s="45" t="s">
        <v>340</v>
      </c>
      <c r="E31" s="35">
        <v>2</v>
      </c>
      <c r="F31" s="35">
        <v>2</v>
      </c>
      <c r="G31" s="28">
        <v>5</v>
      </c>
      <c r="H31" s="28">
        <v>5</v>
      </c>
      <c r="I31" s="48"/>
    </row>
    <row r="32" spans="1:9">
      <c r="A32" s="28"/>
      <c r="B32" s="40"/>
      <c r="C32" s="38" t="s">
        <v>71</v>
      </c>
      <c r="D32" s="35" t="s">
        <v>341</v>
      </c>
      <c r="E32" s="41" t="s">
        <v>342</v>
      </c>
      <c r="F32" s="41" t="s">
        <v>342</v>
      </c>
      <c r="G32" s="42">
        <v>12</v>
      </c>
      <c r="H32" s="43">
        <v>12</v>
      </c>
      <c r="I32" s="48"/>
    </row>
    <row r="33" spans="1:9">
      <c r="A33" s="28"/>
      <c r="B33" s="40"/>
      <c r="C33" s="44" t="s">
        <v>75</v>
      </c>
      <c r="D33" s="41" t="s">
        <v>343</v>
      </c>
      <c r="E33" s="45" t="s">
        <v>344</v>
      </c>
      <c r="F33" s="45" t="s">
        <v>344</v>
      </c>
      <c r="G33" s="42">
        <v>12</v>
      </c>
      <c r="H33" s="43">
        <v>12</v>
      </c>
      <c r="I33" s="48"/>
    </row>
    <row r="34" spans="1:9">
      <c r="A34" s="28"/>
      <c r="B34" s="29" t="s">
        <v>222</v>
      </c>
      <c r="C34" s="38" t="s">
        <v>161</v>
      </c>
      <c r="D34" s="41" t="s">
        <v>345</v>
      </c>
      <c r="E34" s="45" t="s">
        <v>346</v>
      </c>
      <c r="F34" s="32" t="s">
        <v>40</v>
      </c>
      <c r="G34" s="28">
        <v>7</v>
      </c>
      <c r="H34" s="28">
        <v>7</v>
      </c>
      <c r="I34" s="48"/>
    </row>
    <row r="35" spans="1:9">
      <c r="A35" s="28"/>
      <c r="B35" s="40"/>
      <c r="C35" s="38" t="s">
        <v>115</v>
      </c>
      <c r="D35" s="46" t="s">
        <v>347</v>
      </c>
      <c r="E35" s="54" t="s">
        <v>348</v>
      </c>
      <c r="F35" s="32" t="s">
        <v>40</v>
      </c>
      <c r="G35" s="28">
        <v>6</v>
      </c>
      <c r="H35" s="43">
        <v>6</v>
      </c>
      <c r="I35" s="48"/>
    </row>
    <row r="36" ht="22.5" spans="1:9">
      <c r="A36" s="28"/>
      <c r="B36" s="40"/>
      <c r="C36" s="38" t="s">
        <v>80</v>
      </c>
      <c r="D36" s="41" t="s">
        <v>349</v>
      </c>
      <c r="E36" s="54" t="s">
        <v>350</v>
      </c>
      <c r="F36" s="32" t="s">
        <v>40</v>
      </c>
      <c r="G36" s="28">
        <v>6</v>
      </c>
      <c r="H36" s="28">
        <v>6</v>
      </c>
      <c r="I36" s="48"/>
    </row>
    <row r="37" ht="22.5" spans="1:9">
      <c r="A37" s="28"/>
      <c r="B37" s="40"/>
      <c r="C37" s="38" t="s">
        <v>83</v>
      </c>
      <c r="D37" s="41" t="s">
        <v>351</v>
      </c>
      <c r="E37" s="54" t="s">
        <v>352</v>
      </c>
      <c r="F37" s="32" t="s">
        <v>40</v>
      </c>
      <c r="G37" s="28">
        <v>6</v>
      </c>
      <c r="H37" s="28">
        <v>6</v>
      </c>
      <c r="I37" s="48"/>
    </row>
    <row r="38" ht="24" customHeight="1" spans="1:9">
      <c r="A38" s="28"/>
      <c r="B38" s="29" t="s">
        <v>205</v>
      </c>
      <c r="C38" s="29" t="s">
        <v>86</v>
      </c>
      <c r="D38" s="35" t="s">
        <v>225</v>
      </c>
      <c r="E38" s="32">
        <v>1</v>
      </c>
      <c r="F38" s="32">
        <v>1</v>
      </c>
      <c r="G38" s="28">
        <v>10</v>
      </c>
      <c r="H38" s="43">
        <v>10</v>
      </c>
      <c r="I38" s="48"/>
    </row>
    <row r="39" spans="1:9">
      <c r="A39" s="28" t="s">
        <v>89</v>
      </c>
      <c r="B39" s="28"/>
      <c r="C39" s="28"/>
      <c r="D39" s="28"/>
      <c r="E39" s="28"/>
      <c r="F39" s="28"/>
      <c r="G39" s="28">
        <v>100</v>
      </c>
      <c r="H39" s="43">
        <v>100</v>
      </c>
      <c r="I39" s="5"/>
    </row>
    <row r="40" ht="24" customHeight="1" spans="1:9">
      <c r="A40" s="5" t="s">
        <v>90</v>
      </c>
      <c r="B40" s="20" t="s">
        <v>353</v>
      </c>
      <c r="C40" s="20"/>
      <c r="D40" s="20"/>
      <c r="E40" s="20"/>
      <c r="F40" s="20"/>
      <c r="G40" s="20"/>
      <c r="H40" s="20"/>
      <c r="I40" s="20"/>
    </row>
    <row r="41" ht="18" customHeight="1" spans="1:9">
      <c r="A41" s="3"/>
      <c r="B41" s="3" t="s">
        <v>92</v>
      </c>
      <c r="C41" s="3"/>
      <c r="D41" s="3"/>
      <c r="E41" s="3"/>
      <c r="F41" s="3"/>
      <c r="G41" s="3"/>
      <c r="H41" s="4"/>
      <c r="I41" s="3"/>
    </row>
    <row r="42" ht="45" customHeight="1" spans="1:9">
      <c r="A42" s="49" t="s">
        <v>258</v>
      </c>
      <c r="B42" s="49"/>
      <c r="C42" s="49"/>
      <c r="D42" s="49"/>
      <c r="E42" s="49"/>
      <c r="F42" s="49"/>
      <c r="G42" s="49"/>
      <c r="H42" s="50"/>
      <c r="I42" s="49"/>
    </row>
    <row r="43" spans="1:9">
      <c r="A43" s="3" t="s">
        <v>94</v>
      </c>
      <c r="B43" s="3"/>
      <c r="C43" s="3"/>
      <c r="D43" s="3"/>
      <c r="E43" s="3"/>
      <c r="F43" s="3"/>
      <c r="G43" s="3"/>
      <c r="H43" s="4"/>
      <c r="I43" s="3"/>
    </row>
    <row r="44" ht="27" customHeight="1" spans="1:9">
      <c r="A44" s="49" t="s">
        <v>95</v>
      </c>
      <c r="B44" s="49"/>
      <c r="C44" s="49"/>
      <c r="D44" s="49"/>
      <c r="E44" s="49"/>
      <c r="F44" s="49"/>
      <c r="G44" s="49"/>
      <c r="H44" s="50"/>
      <c r="I44" s="49"/>
    </row>
    <row r="45" ht="37.5" customHeight="1" spans="1:9">
      <c r="A45" s="49" t="s">
        <v>96</v>
      </c>
      <c r="B45" s="49"/>
      <c r="C45" s="49"/>
      <c r="D45" s="49"/>
      <c r="E45" s="49"/>
      <c r="F45" s="49"/>
      <c r="G45" s="49"/>
      <c r="H45" s="50"/>
      <c r="I45" s="49"/>
    </row>
  </sheetData>
  <mergeCells count="37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39:F39"/>
    <mergeCell ref="B40:I40"/>
    <mergeCell ref="A42:I42"/>
    <mergeCell ref="A44:I44"/>
    <mergeCell ref="A45:I45"/>
    <mergeCell ref="A6:A11"/>
    <mergeCell ref="A12:A16"/>
    <mergeCell ref="A17:A38"/>
    <mergeCell ref="B18:B22"/>
    <mergeCell ref="B23:B29"/>
    <mergeCell ref="B30:B33"/>
    <mergeCell ref="B34:B37"/>
    <mergeCell ref="C18:C20"/>
    <mergeCell ref="C21:C22"/>
    <mergeCell ref="C23:C25"/>
    <mergeCell ref="C26:C29"/>
    <mergeCell ref="C30:C31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opLeftCell="A34" workbookViewId="0">
      <selection activeCell="B4" sqref="B4:I4"/>
    </sheetView>
  </sheetViews>
  <sheetFormatPr defaultColWidth="9" defaultRowHeight="13.5"/>
  <cols>
    <col min="1" max="1" width="7" customWidth="1"/>
    <col min="2" max="2" width="10" customWidth="1"/>
    <col min="3" max="3" width="7.875" customWidth="1"/>
    <col min="4" max="4" width="23.375" customWidth="1"/>
    <col min="5" max="6" width="13" customWidth="1"/>
    <col min="7" max="7" width="7" customWidth="1"/>
    <col min="8" max="8" width="7" style="1" customWidth="1"/>
    <col min="9" max="9" width="11.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4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176</v>
      </c>
      <c r="H3" s="4"/>
      <c r="I3" s="3"/>
    </row>
    <row r="4" spans="1:9">
      <c r="A4" s="5" t="s">
        <v>4</v>
      </c>
      <c r="B4" s="6" t="s">
        <v>354</v>
      </c>
      <c r="C4" s="6"/>
      <c r="D4" s="6"/>
      <c r="E4" s="6"/>
      <c r="F4" s="6"/>
      <c r="G4" s="6"/>
      <c r="H4" s="6"/>
      <c r="I4" s="6"/>
    </row>
    <row r="5" ht="3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208</v>
      </c>
      <c r="H6" s="11"/>
      <c r="I6" s="10"/>
    </row>
    <row r="7" spans="1:9">
      <c r="A7" s="12"/>
      <c r="B7" s="6" t="s">
        <v>16</v>
      </c>
      <c r="C7" s="6"/>
      <c r="D7" s="6">
        <v>15</v>
      </c>
      <c r="E7" s="13">
        <v>11.548166</v>
      </c>
      <c r="F7" s="13">
        <v>26.548166</v>
      </c>
      <c r="G7" s="53">
        <v>1</v>
      </c>
      <c r="H7" s="11"/>
      <c r="I7" s="10"/>
    </row>
    <row r="8" spans="1:9">
      <c r="A8" s="12"/>
      <c r="B8" s="6" t="s">
        <v>17</v>
      </c>
      <c r="C8" s="6"/>
      <c r="D8" s="6">
        <v>15</v>
      </c>
      <c r="E8" s="13">
        <v>11.548166</v>
      </c>
      <c r="F8" s="13">
        <v>26.548166</v>
      </c>
      <c r="G8" s="53">
        <v>1</v>
      </c>
      <c r="H8" s="11"/>
      <c r="I8" s="10"/>
    </row>
    <row r="9" spans="1:9">
      <c r="A9" s="12"/>
      <c r="B9" s="6" t="s">
        <v>18</v>
      </c>
      <c r="C9" s="6"/>
      <c r="D9" s="6">
        <v>15</v>
      </c>
      <c r="E9" s="13">
        <v>11.548166</v>
      </c>
      <c r="F9" s="13">
        <v>26.548166</v>
      </c>
      <c r="G9" s="53">
        <v>1</v>
      </c>
      <c r="H9" s="11"/>
      <c r="I9" s="10"/>
    </row>
    <row r="10" spans="1:9">
      <c r="A10" s="12"/>
      <c r="B10" s="6" t="s">
        <v>19</v>
      </c>
      <c r="C10" s="6"/>
      <c r="D10" s="6"/>
      <c r="E10" s="6"/>
      <c r="F10" s="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17" t="s">
        <v>355</v>
      </c>
      <c r="C13" s="18"/>
      <c r="D13" s="19"/>
      <c r="E13" s="20" t="s">
        <v>356</v>
      </c>
      <c r="F13" s="20"/>
      <c r="G13" s="20"/>
      <c r="H13" s="21"/>
      <c r="I13" s="20"/>
    </row>
    <row r="14" spans="1:9">
      <c r="A14" s="12"/>
      <c r="B14" s="22"/>
      <c r="C14" s="23"/>
      <c r="D14" s="24"/>
      <c r="E14" s="20"/>
      <c r="F14" s="20"/>
      <c r="G14" s="20"/>
      <c r="H14" s="21"/>
      <c r="I14" s="20"/>
    </row>
    <row r="15" spans="1:9">
      <c r="A15" s="12"/>
      <c r="B15" s="22"/>
      <c r="C15" s="23"/>
      <c r="D15" s="24"/>
      <c r="E15" s="20"/>
      <c r="F15" s="20"/>
      <c r="G15" s="20"/>
      <c r="H15" s="21"/>
      <c r="I15" s="20"/>
    </row>
    <row r="16" ht="29.45" customHeight="1" spans="1:9">
      <c r="A16" s="15"/>
      <c r="B16" s="25"/>
      <c r="C16" s="26"/>
      <c r="D16" s="27"/>
      <c r="E16" s="20"/>
      <c r="F16" s="20"/>
      <c r="G16" s="20"/>
      <c r="H16" s="21"/>
      <c r="I16" s="20"/>
    </row>
    <row r="17" spans="1:9">
      <c r="A17" s="28" t="s">
        <v>27</v>
      </c>
      <c r="B17" s="28" t="s">
        <v>28</v>
      </c>
      <c r="C17" s="28" t="s">
        <v>29</v>
      </c>
      <c r="D17" s="28" t="s">
        <v>30</v>
      </c>
      <c r="E17" s="28" t="s">
        <v>31</v>
      </c>
      <c r="F17" s="28" t="s">
        <v>32</v>
      </c>
      <c r="G17" s="28" t="s">
        <v>33</v>
      </c>
      <c r="H17" s="28" t="s">
        <v>34</v>
      </c>
      <c r="I17" s="51" t="s">
        <v>35</v>
      </c>
    </row>
    <row r="18" spans="1:9">
      <c r="A18" s="28"/>
      <c r="B18" s="29" t="s">
        <v>181</v>
      </c>
      <c r="C18" s="30" t="s">
        <v>37</v>
      </c>
      <c r="D18" s="31" t="s">
        <v>38</v>
      </c>
      <c r="E18" s="32" t="s">
        <v>182</v>
      </c>
      <c r="F18" s="32" t="s">
        <v>40</v>
      </c>
      <c r="G18" s="28">
        <v>2</v>
      </c>
      <c r="H18" s="28">
        <v>2</v>
      </c>
      <c r="I18" s="51"/>
    </row>
    <row r="19" spans="1:9">
      <c r="A19" s="28"/>
      <c r="B19" s="33"/>
      <c r="C19" s="33"/>
      <c r="D19" s="31" t="s">
        <v>41</v>
      </c>
      <c r="E19" s="32" t="s">
        <v>42</v>
      </c>
      <c r="F19" s="32" t="s">
        <v>40</v>
      </c>
      <c r="G19" s="28">
        <v>2</v>
      </c>
      <c r="H19" s="28">
        <v>2</v>
      </c>
      <c r="I19" s="51"/>
    </row>
    <row r="20" spans="1:9">
      <c r="A20" s="28"/>
      <c r="B20" s="33"/>
      <c r="C20" s="34"/>
      <c r="D20" s="31" t="s">
        <v>43</v>
      </c>
      <c r="E20" s="32" t="s">
        <v>44</v>
      </c>
      <c r="F20" s="32" t="s">
        <v>40</v>
      </c>
      <c r="G20" s="28">
        <v>2</v>
      </c>
      <c r="H20" s="28">
        <v>2</v>
      </c>
      <c r="I20" s="51"/>
    </row>
    <row r="21" spans="1:9">
      <c r="A21" s="28"/>
      <c r="B21" s="33"/>
      <c r="C21" s="30" t="s">
        <v>45</v>
      </c>
      <c r="D21" s="31" t="s">
        <v>46</v>
      </c>
      <c r="E21" s="32">
        <v>1</v>
      </c>
      <c r="F21" s="32">
        <v>1</v>
      </c>
      <c r="G21" s="28">
        <v>2</v>
      </c>
      <c r="H21" s="28">
        <v>2</v>
      </c>
      <c r="I21" s="51"/>
    </row>
    <row r="22" spans="1:9">
      <c r="A22" s="28"/>
      <c r="B22" s="33"/>
      <c r="C22" s="34"/>
      <c r="D22" s="31" t="s">
        <v>47</v>
      </c>
      <c r="E22" s="32">
        <v>1</v>
      </c>
      <c r="F22" s="32">
        <v>1</v>
      </c>
      <c r="G22" s="28">
        <v>2</v>
      </c>
      <c r="H22" s="28">
        <v>2</v>
      </c>
      <c r="I22" s="51"/>
    </row>
    <row r="23" spans="1:9">
      <c r="A23" s="28"/>
      <c r="B23" s="29" t="s">
        <v>183</v>
      </c>
      <c r="C23" s="30" t="s">
        <v>49</v>
      </c>
      <c r="D23" s="31" t="s">
        <v>50</v>
      </c>
      <c r="E23" s="32" t="s">
        <v>101</v>
      </c>
      <c r="F23" s="32" t="s">
        <v>40</v>
      </c>
      <c r="G23" s="28">
        <v>2</v>
      </c>
      <c r="H23" s="28">
        <v>2</v>
      </c>
      <c r="I23" s="51"/>
    </row>
    <row r="24" spans="1:9">
      <c r="A24" s="28"/>
      <c r="B24" s="33"/>
      <c r="C24" s="33"/>
      <c r="D24" s="31" t="s">
        <v>52</v>
      </c>
      <c r="E24" s="32" t="s">
        <v>53</v>
      </c>
      <c r="F24" s="32" t="s">
        <v>40</v>
      </c>
      <c r="G24" s="28">
        <v>2</v>
      </c>
      <c r="H24" s="28">
        <v>2</v>
      </c>
      <c r="I24" s="51"/>
    </row>
    <row r="25" spans="1:9">
      <c r="A25" s="28"/>
      <c r="B25" s="33"/>
      <c r="C25" s="34"/>
      <c r="D25" s="31" t="s">
        <v>54</v>
      </c>
      <c r="E25" s="32" t="s">
        <v>55</v>
      </c>
      <c r="F25" s="32" t="s">
        <v>40</v>
      </c>
      <c r="G25" s="28">
        <v>2</v>
      </c>
      <c r="H25" s="28">
        <v>2</v>
      </c>
      <c r="I25" s="51"/>
    </row>
    <row r="26" spans="1:9">
      <c r="A26" s="28"/>
      <c r="B26" s="33"/>
      <c r="C26" s="30" t="s">
        <v>56</v>
      </c>
      <c r="D26" s="31" t="s">
        <v>50</v>
      </c>
      <c r="E26" s="32" t="s">
        <v>101</v>
      </c>
      <c r="F26" s="32" t="s">
        <v>40</v>
      </c>
      <c r="G26" s="28">
        <v>1</v>
      </c>
      <c r="H26" s="28">
        <v>1</v>
      </c>
      <c r="I26" s="51"/>
    </row>
    <row r="27" spans="1:9">
      <c r="A27" s="28"/>
      <c r="B27" s="33"/>
      <c r="C27" s="33"/>
      <c r="D27" s="31" t="s">
        <v>57</v>
      </c>
      <c r="E27" s="32" t="s">
        <v>58</v>
      </c>
      <c r="F27" s="32" t="s">
        <v>40</v>
      </c>
      <c r="G27" s="28">
        <v>2</v>
      </c>
      <c r="H27" s="28">
        <v>2</v>
      </c>
      <c r="I27" s="51"/>
    </row>
    <row r="28" spans="1:9">
      <c r="A28" s="28"/>
      <c r="B28" s="33"/>
      <c r="C28" s="33"/>
      <c r="D28" s="31" t="s">
        <v>59</v>
      </c>
      <c r="E28" s="32" t="s">
        <v>53</v>
      </c>
      <c r="F28" s="32" t="s">
        <v>40</v>
      </c>
      <c r="G28" s="28">
        <v>1</v>
      </c>
      <c r="H28" s="28">
        <v>1</v>
      </c>
      <c r="I28" s="51"/>
    </row>
    <row r="29" spans="1:9">
      <c r="A29" s="28"/>
      <c r="B29" s="33"/>
      <c r="C29" s="34"/>
      <c r="D29" s="31" t="s">
        <v>60</v>
      </c>
      <c r="E29" s="32">
        <v>1</v>
      </c>
      <c r="F29" s="36">
        <v>1</v>
      </c>
      <c r="G29" s="28">
        <v>10</v>
      </c>
      <c r="H29" s="43">
        <v>10</v>
      </c>
      <c r="I29" s="52"/>
    </row>
    <row r="30" spans="1:9">
      <c r="A30" s="28"/>
      <c r="B30" s="29" t="s">
        <v>219</v>
      </c>
      <c r="C30" s="38" t="s">
        <v>62</v>
      </c>
      <c r="D30" s="54" t="s">
        <v>357</v>
      </c>
      <c r="E30" s="35">
        <v>30</v>
      </c>
      <c r="F30" s="35">
        <v>38</v>
      </c>
      <c r="G30" s="28">
        <v>6</v>
      </c>
      <c r="H30" s="28">
        <v>6</v>
      </c>
      <c r="I30" s="48"/>
    </row>
    <row r="31" spans="1:9">
      <c r="A31" s="28"/>
      <c r="B31" s="40"/>
      <c r="C31" s="38"/>
      <c r="D31" s="45" t="s">
        <v>358</v>
      </c>
      <c r="E31" s="35">
        <v>15000</v>
      </c>
      <c r="F31" s="35">
        <v>16000</v>
      </c>
      <c r="G31" s="28">
        <v>5</v>
      </c>
      <c r="H31" s="28">
        <v>5</v>
      </c>
      <c r="I31" s="48"/>
    </row>
    <row r="32" spans="1:9">
      <c r="A32" s="28"/>
      <c r="B32" s="40"/>
      <c r="C32" s="44" t="s">
        <v>67</v>
      </c>
      <c r="D32" s="35" t="s">
        <v>359</v>
      </c>
      <c r="E32" s="35" t="s">
        <v>102</v>
      </c>
      <c r="F32" s="32">
        <v>0.91</v>
      </c>
      <c r="G32" s="42">
        <v>6</v>
      </c>
      <c r="H32" s="43">
        <v>6</v>
      </c>
      <c r="I32" s="48"/>
    </row>
    <row r="33" spans="1:9">
      <c r="A33" s="28"/>
      <c r="B33" s="40"/>
      <c r="C33" s="55"/>
      <c r="D33" s="35" t="s">
        <v>360</v>
      </c>
      <c r="E33" s="35" t="s">
        <v>88</v>
      </c>
      <c r="F33" s="32">
        <v>0.84</v>
      </c>
      <c r="G33" s="42">
        <v>6</v>
      </c>
      <c r="H33" s="43">
        <v>6</v>
      </c>
      <c r="I33" s="48"/>
    </row>
    <row r="34" spans="1:9">
      <c r="A34" s="28"/>
      <c r="B34" s="40"/>
      <c r="C34" s="38" t="s">
        <v>71</v>
      </c>
      <c r="D34" s="35" t="s">
        <v>341</v>
      </c>
      <c r="E34" s="41" t="s">
        <v>342</v>
      </c>
      <c r="F34" s="41" t="s">
        <v>342</v>
      </c>
      <c r="G34" s="42">
        <v>6</v>
      </c>
      <c r="H34" s="43">
        <v>6</v>
      </c>
      <c r="I34" s="48"/>
    </row>
    <row r="35" spans="1:9">
      <c r="A35" s="28"/>
      <c r="B35" s="40"/>
      <c r="C35" s="44" t="s">
        <v>75</v>
      </c>
      <c r="D35" s="41" t="s">
        <v>361</v>
      </c>
      <c r="E35" s="45" t="s">
        <v>362</v>
      </c>
      <c r="F35" s="45">
        <v>26.548166</v>
      </c>
      <c r="G35" s="42">
        <v>6</v>
      </c>
      <c r="H35" s="43">
        <v>6</v>
      </c>
      <c r="I35" s="48"/>
    </row>
    <row r="36" spans="1:9">
      <c r="A36" s="28"/>
      <c r="B36" s="29" t="s">
        <v>222</v>
      </c>
      <c r="C36" s="38" t="s">
        <v>161</v>
      </c>
      <c r="D36" s="35" t="s">
        <v>363</v>
      </c>
      <c r="E36" s="35" t="s">
        <v>346</v>
      </c>
      <c r="F36" s="32" t="s">
        <v>40</v>
      </c>
      <c r="G36" s="28">
        <v>7</v>
      </c>
      <c r="H36" s="28">
        <v>7</v>
      </c>
      <c r="I36" s="48"/>
    </row>
    <row r="37" spans="1:9">
      <c r="A37" s="28"/>
      <c r="B37" s="40"/>
      <c r="C37" s="38" t="s">
        <v>115</v>
      </c>
      <c r="D37" s="35" t="s">
        <v>364</v>
      </c>
      <c r="E37" s="35" t="s">
        <v>365</v>
      </c>
      <c r="F37" s="32" t="s">
        <v>40</v>
      </c>
      <c r="G37" s="28">
        <v>6</v>
      </c>
      <c r="H37" s="43">
        <v>6</v>
      </c>
      <c r="I37" s="48"/>
    </row>
    <row r="38" spans="1:9">
      <c r="A38" s="28"/>
      <c r="B38" s="40"/>
      <c r="C38" s="38" t="s">
        <v>80</v>
      </c>
      <c r="D38" s="35" t="s">
        <v>349</v>
      </c>
      <c r="E38" s="35" t="s">
        <v>365</v>
      </c>
      <c r="F38" s="32" t="s">
        <v>40</v>
      </c>
      <c r="G38" s="28">
        <v>6</v>
      </c>
      <c r="H38" s="28">
        <v>6</v>
      </c>
      <c r="I38" s="48"/>
    </row>
    <row r="39" spans="1:9">
      <c r="A39" s="28"/>
      <c r="B39" s="40"/>
      <c r="C39" s="38" t="s">
        <v>83</v>
      </c>
      <c r="D39" s="35" t="s">
        <v>366</v>
      </c>
      <c r="E39" s="35" t="s">
        <v>367</v>
      </c>
      <c r="F39" s="32" t="s">
        <v>40</v>
      </c>
      <c r="G39" s="28">
        <v>6</v>
      </c>
      <c r="H39" s="28">
        <v>6</v>
      </c>
      <c r="I39" s="48"/>
    </row>
    <row r="40" ht="24" customHeight="1" spans="1:9">
      <c r="A40" s="28"/>
      <c r="B40" s="29" t="s">
        <v>205</v>
      </c>
      <c r="C40" s="29" t="s">
        <v>86</v>
      </c>
      <c r="D40" s="35" t="s">
        <v>368</v>
      </c>
      <c r="E40" s="32">
        <v>1</v>
      </c>
      <c r="F40" s="32">
        <v>1</v>
      </c>
      <c r="G40" s="28">
        <v>10</v>
      </c>
      <c r="H40" s="43">
        <v>10</v>
      </c>
      <c r="I40" s="48"/>
    </row>
    <row r="41" spans="1:9">
      <c r="A41" s="28" t="s">
        <v>89</v>
      </c>
      <c r="B41" s="28"/>
      <c r="C41" s="28"/>
      <c r="D41" s="28"/>
      <c r="E41" s="28"/>
      <c r="F41" s="28"/>
      <c r="G41" s="28">
        <v>100</v>
      </c>
      <c r="H41" s="43">
        <f>SUM(H18:H40)</f>
        <v>100</v>
      </c>
      <c r="I41" s="5"/>
    </row>
    <row r="42" ht="33" customHeight="1" spans="1:9">
      <c r="A42" s="5" t="s">
        <v>90</v>
      </c>
      <c r="B42" s="21" t="s">
        <v>369</v>
      </c>
      <c r="C42" s="6"/>
      <c r="D42" s="6"/>
      <c r="E42" s="6"/>
      <c r="F42" s="6"/>
      <c r="G42" s="6"/>
      <c r="H42" s="6"/>
      <c r="I42" s="6"/>
    </row>
    <row r="43" ht="18" customHeight="1" spans="1:9">
      <c r="A43" s="3"/>
      <c r="B43" s="3" t="s">
        <v>92</v>
      </c>
      <c r="C43" s="3"/>
      <c r="D43" s="3"/>
      <c r="E43" s="3"/>
      <c r="F43" s="3"/>
      <c r="G43" s="3"/>
      <c r="H43" s="4"/>
      <c r="I43" s="3"/>
    </row>
    <row r="44" ht="45" customHeight="1" spans="1:9">
      <c r="A44" s="49" t="s">
        <v>258</v>
      </c>
      <c r="B44" s="49"/>
      <c r="C44" s="49"/>
      <c r="D44" s="49"/>
      <c r="E44" s="49"/>
      <c r="F44" s="49"/>
      <c r="G44" s="49"/>
      <c r="H44" s="50"/>
      <c r="I44" s="49"/>
    </row>
    <row r="45" spans="1:9">
      <c r="A45" s="3" t="s">
        <v>94</v>
      </c>
      <c r="B45" s="3"/>
      <c r="C45" s="3"/>
      <c r="D45" s="3"/>
      <c r="E45" s="3"/>
      <c r="F45" s="3"/>
      <c r="G45" s="3"/>
      <c r="H45" s="4"/>
      <c r="I45" s="3"/>
    </row>
    <row r="46" ht="27" customHeight="1" spans="1:9">
      <c r="A46" s="49" t="s">
        <v>95</v>
      </c>
      <c r="B46" s="49"/>
      <c r="C46" s="49"/>
      <c r="D46" s="49"/>
      <c r="E46" s="49"/>
      <c r="F46" s="49"/>
      <c r="G46" s="49"/>
      <c r="H46" s="50"/>
      <c r="I46" s="49"/>
    </row>
    <row r="47" ht="37.5" customHeight="1" spans="1:9">
      <c r="A47" s="49" t="s">
        <v>96</v>
      </c>
      <c r="B47" s="49"/>
      <c r="C47" s="49"/>
      <c r="D47" s="49"/>
      <c r="E47" s="49"/>
      <c r="F47" s="49"/>
      <c r="G47" s="49"/>
      <c r="H47" s="50"/>
      <c r="I47" s="49"/>
    </row>
  </sheetData>
  <mergeCells count="38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1:F41"/>
    <mergeCell ref="B42:I42"/>
    <mergeCell ref="A44:I44"/>
    <mergeCell ref="A46:I46"/>
    <mergeCell ref="A47:I47"/>
    <mergeCell ref="A6:A11"/>
    <mergeCell ref="A12:A16"/>
    <mergeCell ref="A17:A40"/>
    <mergeCell ref="B18:B22"/>
    <mergeCell ref="B23:B29"/>
    <mergeCell ref="B30:B35"/>
    <mergeCell ref="B36:B39"/>
    <mergeCell ref="C18:C20"/>
    <mergeCell ref="C21:C22"/>
    <mergeCell ref="C23:C25"/>
    <mergeCell ref="C26:C29"/>
    <mergeCell ref="C30:C31"/>
    <mergeCell ref="C32:C33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29" workbookViewId="0">
      <selection activeCell="M31" sqref="M31"/>
    </sheetView>
  </sheetViews>
  <sheetFormatPr defaultColWidth="9" defaultRowHeight="13.5"/>
  <cols>
    <col min="1" max="1" width="7" customWidth="1"/>
    <col min="2" max="2" width="10" customWidth="1"/>
    <col min="3" max="3" width="7.875" customWidth="1"/>
    <col min="4" max="4" width="22.75" customWidth="1"/>
    <col min="5" max="6" width="13.625" customWidth="1"/>
    <col min="7" max="7" width="7" customWidth="1"/>
    <col min="8" max="8" width="7" style="1" customWidth="1"/>
    <col min="9" max="9" width="11.6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4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176</v>
      </c>
      <c r="H3" s="4"/>
      <c r="I3" s="3"/>
    </row>
    <row r="4" spans="1:9">
      <c r="A4" s="5" t="s">
        <v>4</v>
      </c>
      <c r="B4" s="6" t="s">
        <v>370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208</v>
      </c>
      <c r="H6" s="11"/>
      <c r="I6" s="10"/>
    </row>
    <row r="7" spans="1:9">
      <c r="A7" s="12"/>
      <c r="B7" s="6" t="s">
        <v>16</v>
      </c>
      <c r="C7" s="6"/>
      <c r="D7" s="13">
        <v>1.9391</v>
      </c>
      <c r="E7" s="13">
        <v>0</v>
      </c>
      <c r="F7" s="13">
        <v>1.793164</v>
      </c>
      <c r="G7" s="14">
        <v>0.9247</v>
      </c>
      <c r="H7" s="11"/>
      <c r="I7" s="10"/>
    </row>
    <row r="8" spans="1:9">
      <c r="A8" s="12"/>
      <c r="B8" s="6" t="s">
        <v>17</v>
      </c>
      <c r="C8" s="6"/>
      <c r="D8" s="13">
        <v>1.9391</v>
      </c>
      <c r="E8" s="13">
        <v>0</v>
      </c>
      <c r="F8" s="13">
        <v>1.793164</v>
      </c>
      <c r="G8" s="14">
        <v>0.9247</v>
      </c>
      <c r="H8" s="11"/>
      <c r="I8" s="10"/>
    </row>
    <row r="9" spans="1:9">
      <c r="A9" s="12"/>
      <c r="B9" s="6" t="s">
        <v>18</v>
      </c>
      <c r="C9" s="6"/>
      <c r="D9" s="13">
        <v>1.9391</v>
      </c>
      <c r="E9" s="13">
        <v>0</v>
      </c>
      <c r="F9" s="13">
        <v>1.793164</v>
      </c>
      <c r="G9" s="14">
        <v>0.9247</v>
      </c>
      <c r="H9" s="11"/>
      <c r="I9" s="10"/>
    </row>
    <row r="10" spans="1:9">
      <c r="A10" s="12"/>
      <c r="B10" s="6" t="s">
        <v>19</v>
      </c>
      <c r="C10" s="6"/>
      <c r="D10" s="6"/>
      <c r="E10" s="6"/>
      <c r="F10" s="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17" t="s">
        <v>371</v>
      </c>
      <c r="C13" s="18"/>
      <c r="D13" s="19"/>
      <c r="E13" s="20" t="s">
        <v>372</v>
      </c>
      <c r="F13" s="20"/>
      <c r="G13" s="20"/>
      <c r="H13" s="21"/>
      <c r="I13" s="20"/>
    </row>
    <row r="14" spans="1:9">
      <c r="A14" s="12"/>
      <c r="B14" s="22"/>
      <c r="C14" s="23"/>
      <c r="D14" s="24"/>
      <c r="E14" s="20"/>
      <c r="F14" s="20"/>
      <c r="G14" s="20"/>
      <c r="H14" s="21"/>
      <c r="I14" s="20"/>
    </row>
    <row r="15" spans="1:9">
      <c r="A15" s="12"/>
      <c r="B15" s="22"/>
      <c r="C15" s="23"/>
      <c r="D15" s="24"/>
      <c r="E15" s="20"/>
      <c r="F15" s="20"/>
      <c r="G15" s="20"/>
      <c r="H15" s="21"/>
      <c r="I15" s="20"/>
    </row>
    <row r="16" ht="4" customHeight="1" spans="1:9">
      <c r="A16" s="15"/>
      <c r="B16" s="25"/>
      <c r="C16" s="26"/>
      <c r="D16" s="27"/>
      <c r="E16" s="20"/>
      <c r="F16" s="20"/>
      <c r="G16" s="20"/>
      <c r="H16" s="21"/>
      <c r="I16" s="20"/>
    </row>
    <row r="17" spans="1:9">
      <c r="A17" s="28" t="s">
        <v>27</v>
      </c>
      <c r="B17" s="28" t="s">
        <v>28</v>
      </c>
      <c r="C17" s="28" t="s">
        <v>29</v>
      </c>
      <c r="D17" s="28" t="s">
        <v>30</v>
      </c>
      <c r="E17" s="28" t="s">
        <v>31</v>
      </c>
      <c r="F17" s="28" t="s">
        <v>32</v>
      </c>
      <c r="G17" s="28" t="s">
        <v>33</v>
      </c>
      <c r="H17" s="28" t="s">
        <v>34</v>
      </c>
      <c r="I17" s="51" t="s">
        <v>35</v>
      </c>
    </row>
    <row r="18" spans="1:9">
      <c r="A18" s="28"/>
      <c r="B18" s="29" t="s">
        <v>181</v>
      </c>
      <c r="C18" s="30" t="s">
        <v>37</v>
      </c>
      <c r="D18" s="31" t="s">
        <v>38</v>
      </c>
      <c r="E18" s="32" t="s">
        <v>182</v>
      </c>
      <c r="F18" s="32" t="s">
        <v>40</v>
      </c>
      <c r="G18" s="28">
        <v>2</v>
      </c>
      <c r="H18" s="28">
        <v>2</v>
      </c>
      <c r="I18" s="51"/>
    </row>
    <row r="19" spans="1:9">
      <c r="A19" s="28"/>
      <c r="B19" s="33"/>
      <c r="C19" s="33"/>
      <c r="D19" s="31" t="s">
        <v>41</v>
      </c>
      <c r="E19" s="32" t="s">
        <v>42</v>
      </c>
      <c r="F19" s="32" t="s">
        <v>40</v>
      </c>
      <c r="G19" s="28">
        <v>2</v>
      </c>
      <c r="H19" s="28">
        <v>2</v>
      </c>
      <c r="I19" s="51"/>
    </row>
    <row r="20" spans="1:9">
      <c r="A20" s="28"/>
      <c r="B20" s="33"/>
      <c r="C20" s="34"/>
      <c r="D20" s="31" t="s">
        <v>43</v>
      </c>
      <c r="E20" s="32" t="s">
        <v>44</v>
      </c>
      <c r="F20" s="32" t="s">
        <v>40</v>
      </c>
      <c r="G20" s="28">
        <v>2</v>
      </c>
      <c r="H20" s="28">
        <v>2</v>
      </c>
      <c r="I20" s="51"/>
    </row>
    <row r="21" spans="1:9">
      <c r="A21" s="28"/>
      <c r="B21" s="33"/>
      <c r="C21" s="30" t="s">
        <v>45</v>
      </c>
      <c r="D21" s="31" t="s">
        <v>46</v>
      </c>
      <c r="E21" s="32">
        <v>1</v>
      </c>
      <c r="F21" s="32">
        <v>1</v>
      </c>
      <c r="G21" s="28">
        <v>2</v>
      </c>
      <c r="H21" s="28">
        <v>2</v>
      </c>
      <c r="I21" s="51"/>
    </row>
    <row r="22" spans="1:9">
      <c r="A22" s="28"/>
      <c r="B22" s="33"/>
      <c r="C22" s="34"/>
      <c r="D22" s="31" t="s">
        <v>47</v>
      </c>
      <c r="E22" s="32">
        <v>1</v>
      </c>
      <c r="F22" s="32">
        <v>1</v>
      </c>
      <c r="G22" s="28">
        <v>2</v>
      </c>
      <c r="H22" s="28">
        <v>2</v>
      </c>
      <c r="I22" s="51"/>
    </row>
    <row r="23" spans="1:9">
      <c r="A23" s="28"/>
      <c r="B23" s="29" t="s">
        <v>183</v>
      </c>
      <c r="C23" s="30" t="s">
        <v>49</v>
      </c>
      <c r="D23" s="31" t="s">
        <v>50</v>
      </c>
      <c r="E23" s="32" t="s">
        <v>101</v>
      </c>
      <c r="F23" s="32" t="s">
        <v>40</v>
      </c>
      <c r="G23" s="28">
        <v>2</v>
      </c>
      <c r="H23" s="28">
        <v>2</v>
      </c>
      <c r="I23" s="51"/>
    </row>
    <row r="24" spans="1:9">
      <c r="A24" s="28"/>
      <c r="B24" s="33"/>
      <c r="C24" s="33"/>
      <c r="D24" s="31" t="s">
        <v>52</v>
      </c>
      <c r="E24" s="32" t="s">
        <v>53</v>
      </c>
      <c r="F24" s="32" t="s">
        <v>40</v>
      </c>
      <c r="G24" s="28">
        <v>2</v>
      </c>
      <c r="H24" s="28">
        <v>2</v>
      </c>
      <c r="I24" s="51"/>
    </row>
    <row r="25" spans="1:9">
      <c r="A25" s="28"/>
      <c r="B25" s="33"/>
      <c r="C25" s="34"/>
      <c r="D25" s="31" t="s">
        <v>54</v>
      </c>
      <c r="E25" s="32" t="s">
        <v>55</v>
      </c>
      <c r="F25" s="32" t="s">
        <v>40</v>
      </c>
      <c r="G25" s="28">
        <v>2</v>
      </c>
      <c r="H25" s="28">
        <v>2</v>
      </c>
      <c r="I25" s="51"/>
    </row>
    <row r="26" spans="1:9">
      <c r="A26" s="28"/>
      <c r="B26" s="33"/>
      <c r="C26" s="30" t="s">
        <v>56</v>
      </c>
      <c r="D26" s="31" t="s">
        <v>50</v>
      </c>
      <c r="E26" s="32" t="s">
        <v>101</v>
      </c>
      <c r="F26" s="32" t="s">
        <v>40</v>
      </c>
      <c r="G26" s="28">
        <v>1</v>
      </c>
      <c r="H26" s="28">
        <v>1</v>
      </c>
      <c r="I26" s="51"/>
    </row>
    <row r="27" spans="1:9">
      <c r="A27" s="28"/>
      <c r="B27" s="33"/>
      <c r="C27" s="33"/>
      <c r="D27" s="31" t="s">
        <v>57</v>
      </c>
      <c r="E27" s="32" t="s">
        <v>58</v>
      </c>
      <c r="F27" s="32" t="s">
        <v>40</v>
      </c>
      <c r="G27" s="28">
        <v>2</v>
      </c>
      <c r="H27" s="28">
        <v>2</v>
      </c>
      <c r="I27" s="51"/>
    </row>
    <row r="28" spans="1:9">
      <c r="A28" s="28"/>
      <c r="B28" s="33"/>
      <c r="C28" s="33"/>
      <c r="D28" s="31" t="s">
        <v>59</v>
      </c>
      <c r="E28" s="32" t="s">
        <v>53</v>
      </c>
      <c r="F28" s="32" t="s">
        <v>40</v>
      </c>
      <c r="G28" s="28">
        <v>1</v>
      </c>
      <c r="H28" s="28">
        <v>1</v>
      </c>
      <c r="I28" s="51"/>
    </row>
    <row r="29" ht="22" customHeight="1" spans="1:9">
      <c r="A29" s="28"/>
      <c r="B29" s="33"/>
      <c r="C29" s="34"/>
      <c r="D29" s="35" t="s">
        <v>60</v>
      </c>
      <c r="E29" s="32">
        <v>1</v>
      </c>
      <c r="F29" s="36">
        <v>0.9247</v>
      </c>
      <c r="G29" s="28">
        <v>10</v>
      </c>
      <c r="H29" s="37">
        <f>G29*F29</f>
        <v>9.247</v>
      </c>
      <c r="I29" s="52" t="s">
        <v>373</v>
      </c>
    </row>
    <row r="30" spans="1:9">
      <c r="A30" s="28"/>
      <c r="B30" s="29" t="s">
        <v>219</v>
      </c>
      <c r="C30" s="38" t="s">
        <v>62</v>
      </c>
      <c r="D30" s="39" t="s">
        <v>374</v>
      </c>
      <c r="E30" s="35">
        <v>200</v>
      </c>
      <c r="F30" s="35">
        <v>300</v>
      </c>
      <c r="G30" s="28">
        <v>6</v>
      </c>
      <c r="H30" s="28">
        <v>6</v>
      </c>
      <c r="I30" s="48"/>
    </row>
    <row r="31" spans="1:9">
      <c r="A31" s="28"/>
      <c r="B31" s="40"/>
      <c r="C31" s="38"/>
      <c r="D31" s="39" t="s">
        <v>375</v>
      </c>
      <c r="E31" s="35">
        <v>2</v>
      </c>
      <c r="F31" s="35">
        <v>4</v>
      </c>
      <c r="G31" s="28">
        <v>5</v>
      </c>
      <c r="H31" s="28">
        <v>5</v>
      </c>
      <c r="I31" s="48"/>
    </row>
    <row r="32" spans="1:9">
      <c r="A32" s="28"/>
      <c r="B32" s="40"/>
      <c r="C32" s="38" t="s">
        <v>67</v>
      </c>
      <c r="D32" s="39" t="s">
        <v>376</v>
      </c>
      <c r="E32" s="35" t="s">
        <v>88</v>
      </c>
      <c r="F32" s="32">
        <v>0.82</v>
      </c>
      <c r="G32" s="28">
        <v>6</v>
      </c>
      <c r="H32" s="28">
        <v>6</v>
      </c>
      <c r="I32" s="48"/>
    </row>
    <row r="33" spans="1:9">
      <c r="A33" s="28"/>
      <c r="B33" s="40"/>
      <c r="C33" s="38" t="s">
        <v>71</v>
      </c>
      <c r="D33" s="35" t="s">
        <v>341</v>
      </c>
      <c r="E33" s="41" t="s">
        <v>342</v>
      </c>
      <c r="F33" s="41" t="s">
        <v>342</v>
      </c>
      <c r="G33" s="42">
        <v>6</v>
      </c>
      <c r="H33" s="43">
        <v>6</v>
      </c>
      <c r="I33" s="48"/>
    </row>
    <row r="34" spans="1:9">
      <c r="A34" s="28"/>
      <c r="B34" s="40"/>
      <c r="C34" s="44" t="s">
        <v>75</v>
      </c>
      <c r="D34" s="41" t="s">
        <v>361</v>
      </c>
      <c r="E34" s="45" t="s">
        <v>377</v>
      </c>
      <c r="F34" s="45">
        <v>1.793164</v>
      </c>
      <c r="G34" s="42">
        <v>12</v>
      </c>
      <c r="H34" s="43">
        <v>12</v>
      </c>
      <c r="I34" s="48"/>
    </row>
    <row r="35" spans="1:9">
      <c r="A35" s="28"/>
      <c r="B35" s="29" t="s">
        <v>222</v>
      </c>
      <c r="C35" s="38" t="s">
        <v>161</v>
      </c>
      <c r="D35" s="41" t="s">
        <v>378</v>
      </c>
      <c r="E35" s="45" t="s">
        <v>346</v>
      </c>
      <c r="F35" s="32" t="s">
        <v>40</v>
      </c>
      <c r="G35" s="28">
        <v>7</v>
      </c>
      <c r="H35" s="28">
        <v>7</v>
      </c>
      <c r="I35" s="48"/>
    </row>
    <row r="36" spans="1:9">
      <c r="A36" s="28"/>
      <c r="B36" s="40"/>
      <c r="C36" s="38" t="s">
        <v>115</v>
      </c>
      <c r="D36" s="46" t="s">
        <v>379</v>
      </c>
      <c r="E36" s="41" t="s">
        <v>346</v>
      </c>
      <c r="F36" s="32" t="s">
        <v>40</v>
      </c>
      <c r="G36" s="28">
        <v>6</v>
      </c>
      <c r="H36" s="43">
        <v>6</v>
      </c>
      <c r="I36" s="48"/>
    </row>
    <row r="37" spans="1:9">
      <c r="A37" s="28"/>
      <c r="B37" s="40"/>
      <c r="C37" s="38" t="s">
        <v>80</v>
      </c>
      <c r="D37" s="41" t="s">
        <v>380</v>
      </c>
      <c r="E37" s="41" t="s">
        <v>346</v>
      </c>
      <c r="F37" s="32" t="s">
        <v>40</v>
      </c>
      <c r="G37" s="28">
        <v>6</v>
      </c>
      <c r="H37" s="28">
        <v>6</v>
      </c>
      <c r="I37" s="48"/>
    </row>
    <row r="38" spans="1:9">
      <c r="A38" s="28"/>
      <c r="B38" s="40"/>
      <c r="C38" s="38" t="s">
        <v>83</v>
      </c>
      <c r="D38" s="41" t="s">
        <v>381</v>
      </c>
      <c r="E38" s="41" t="s">
        <v>346</v>
      </c>
      <c r="F38" s="32" t="s">
        <v>40</v>
      </c>
      <c r="G38" s="28">
        <v>6</v>
      </c>
      <c r="H38" s="28">
        <v>6</v>
      </c>
      <c r="I38" s="48"/>
    </row>
    <row r="39" ht="24" customHeight="1" spans="1:9">
      <c r="A39" s="28"/>
      <c r="B39" s="29" t="s">
        <v>205</v>
      </c>
      <c r="C39" s="29" t="s">
        <v>86</v>
      </c>
      <c r="D39" s="41" t="s">
        <v>382</v>
      </c>
      <c r="E39" s="47">
        <v>1</v>
      </c>
      <c r="F39" s="32">
        <v>1</v>
      </c>
      <c r="G39" s="28">
        <v>10</v>
      </c>
      <c r="H39" s="43">
        <v>10</v>
      </c>
      <c r="I39" s="48"/>
    </row>
    <row r="40" spans="1:9">
      <c r="A40" s="28" t="s">
        <v>89</v>
      </c>
      <c r="B40" s="28"/>
      <c r="C40" s="28"/>
      <c r="D40" s="28"/>
      <c r="E40" s="28"/>
      <c r="F40" s="28"/>
      <c r="G40" s="28">
        <v>100</v>
      </c>
      <c r="H40" s="37">
        <v>99.25</v>
      </c>
      <c r="I40" s="5"/>
    </row>
    <row r="41" ht="35" customHeight="1" spans="1:9">
      <c r="A41" s="5" t="s">
        <v>90</v>
      </c>
      <c r="B41" s="20" t="s">
        <v>383</v>
      </c>
      <c r="C41" s="48"/>
      <c r="D41" s="48"/>
      <c r="E41" s="48"/>
      <c r="F41" s="48"/>
      <c r="G41" s="48"/>
      <c r="H41" s="48"/>
      <c r="I41" s="48"/>
    </row>
    <row r="42" ht="18" customHeight="1" spans="1:9">
      <c r="A42" s="3"/>
      <c r="B42" s="3" t="s">
        <v>92</v>
      </c>
      <c r="C42" s="3"/>
      <c r="D42" s="3"/>
      <c r="E42" s="3"/>
      <c r="F42" s="3"/>
      <c r="G42" s="3"/>
      <c r="H42" s="4"/>
      <c r="I42" s="3"/>
    </row>
    <row r="43" ht="45" customHeight="1" spans="1:9">
      <c r="A43" s="49" t="s">
        <v>258</v>
      </c>
      <c r="B43" s="49"/>
      <c r="C43" s="49"/>
      <c r="D43" s="49"/>
      <c r="E43" s="49"/>
      <c r="F43" s="49"/>
      <c r="G43" s="49"/>
      <c r="H43" s="50"/>
      <c r="I43" s="49"/>
    </row>
    <row r="44" spans="1:9">
      <c r="A44" s="3" t="s">
        <v>94</v>
      </c>
      <c r="B44" s="3"/>
      <c r="C44" s="3"/>
      <c r="D44" s="3"/>
      <c r="E44" s="3"/>
      <c r="F44" s="3"/>
      <c r="G44" s="3"/>
      <c r="H44" s="4"/>
      <c r="I44" s="3"/>
    </row>
    <row r="45" ht="27" customHeight="1" spans="1:9">
      <c r="A45" s="49" t="s">
        <v>95</v>
      </c>
      <c r="B45" s="49"/>
      <c r="C45" s="49"/>
      <c r="D45" s="49"/>
      <c r="E45" s="49"/>
      <c r="F45" s="49"/>
      <c r="G45" s="49"/>
      <c r="H45" s="50"/>
      <c r="I45" s="49"/>
    </row>
    <row r="46" ht="37.5" customHeight="1" spans="1:9">
      <c r="A46" s="49" t="s">
        <v>96</v>
      </c>
      <c r="B46" s="49"/>
      <c r="C46" s="49"/>
      <c r="D46" s="49"/>
      <c r="E46" s="49"/>
      <c r="F46" s="49"/>
      <c r="G46" s="49"/>
      <c r="H46" s="50"/>
      <c r="I46" s="49"/>
    </row>
  </sheetData>
  <mergeCells count="37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0:F40"/>
    <mergeCell ref="B41:I41"/>
    <mergeCell ref="A43:I43"/>
    <mergeCell ref="A45:I45"/>
    <mergeCell ref="A46:I46"/>
    <mergeCell ref="A6:A11"/>
    <mergeCell ref="A12:A16"/>
    <mergeCell ref="A17:A39"/>
    <mergeCell ref="B18:B22"/>
    <mergeCell ref="B23:B29"/>
    <mergeCell ref="B30:B34"/>
    <mergeCell ref="B35:B38"/>
    <mergeCell ref="C18:C20"/>
    <mergeCell ref="C21:C22"/>
    <mergeCell ref="C23:C25"/>
    <mergeCell ref="C26:C29"/>
    <mergeCell ref="C30:C31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20" workbookViewId="0">
      <selection activeCell="K13" sqref="K13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15.25" customWidth="1"/>
    <col min="5" max="5" width="11.75" style="92" customWidth="1"/>
    <col min="6" max="6" width="16.125" customWidth="1"/>
    <col min="7" max="7" width="7" customWidth="1"/>
    <col min="8" max="8" width="9.125" customWidth="1"/>
    <col min="9" max="9" width="13.25" customWidth="1"/>
  </cols>
  <sheetData>
    <row r="1" ht="20.25" spans="1:9">
      <c r="A1" s="2" t="s">
        <v>0</v>
      </c>
      <c r="B1" s="2"/>
      <c r="C1" s="2"/>
      <c r="D1" s="2"/>
      <c r="E1" s="93"/>
      <c r="F1" s="2"/>
      <c r="G1" s="2"/>
      <c r="H1" s="2"/>
      <c r="I1" s="2"/>
    </row>
    <row r="2" spans="1:9">
      <c r="A2" s="3"/>
      <c r="B2" s="3"/>
      <c r="C2" s="3"/>
      <c r="E2" s="2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23"/>
      <c r="F3" s="3"/>
      <c r="G3" s="3" t="s">
        <v>3</v>
      </c>
      <c r="H3" s="179">
        <v>45175</v>
      </c>
      <c r="I3" s="26"/>
    </row>
    <row r="4" spans="1:9">
      <c r="A4" s="5" t="s">
        <v>4</v>
      </c>
      <c r="B4" s="6" t="s">
        <v>97</v>
      </c>
      <c r="C4" s="6"/>
      <c r="D4" s="6"/>
      <c r="E4" s="48"/>
      <c r="F4" s="6"/>
      <c r="G4" s="6"/>
      <c r="H4" s="6"/>
      <c r="I4" s="6"/>
    </row>
    <row r="5" ht="38.25" customHeight="1" spans="1:9">
      <c r="A5" s="7" t="s">
        <v>6</v>
      </c>
      <c r="B5" s="6" t="s">
        <v>98</v>
      </c>
      <c r="C5" s="6"/>
      <c r="D5" s="6"/>
      <c r="E5" s="48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89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6">
        <v>6</v>
      </c>
      <c r="E7" s="6">
        <v>0</v>
      </c>
      <c r="F7" s="6">
        <v>5</v>
      </c>
      <c r="G7" s="53">
        <v>0.83</v>
      </c>
      <c r="H7" s="11"/>
      <c r="I7" s="10"/>
    </row>
    <row r="8" spans="1:9">
      <c r="A8" s="12"/>
      <c r="B8" s="6" t="s">
        <v>17</v>
      </c>
      <c r="C8" s="6"/>
      <c r="D8" s="6">
        <v>6</v>
      </c>
      <c r="E8" s="6">
        <v>0</v>
      </c>
      <c r="F8" s="6">
        <v>5</v>
      </c>
      <c r="G8" s="53">
        <v>0.83</v>
      </c>
      <c r="H8" s="11"/>
      <c r="I8" s="10"/>
    </row>
    <row r="9" spans="1:9">
      <c r="A9" s="12"/>
      <c r="B9" s="6" t="s">
        <v>18</v>
      </c>
      <c r="C9" s="6"/>
      <c r="D9" s="6">
        <v>6</v>
      </c>
      <c r="E9" s="6">
        <v>0</v>
      </c>
      <c r="F9" s="6">
        <v>5</v>
      </c>
      <c r="G9" s="53">
        <v>0.83</v>
      </c>
      <c r="H9" s="11"/>
      <c r="I9" s="10"/>
    </row>
    <row r="10" spans="1:9">
      <c r="A10" s="12"/>
      <c r="B10" s="6" t="s">
        <v>19</v>
      </c>
      <c r="C10" s="6"/>
      <c r="D10" s="5"/>
      <c r="E10" s="48"/>
      <c r="F10" s="5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5"/>
      <c r="E11" s="48"/>
      <c r="F11" s="5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48" t="s">
        <v>24</v>
      </c>
      <c r="F12" s="6"/>
      <c r="G12" s="6"/>
      <c r="H12" s="6"/>
      <c r="I12" s="6"/>
    </row>
    <row r="13" spans="1:9">
      <c r="A13" s="12"/>
      <c r="B13" s="17" t="s">
        <v>99</v>
      </c>
      <c r="C13" s="18"/>
      <c r="D13" s="19"/>
      <c r="E13" s="48" t="s">
        <v>100</v>
      </c>
      <c r="F13" s="6"/>
      <c r="G13" s="6"/>
      <c r="H13" s="6"/>
      <c r="I13" s="6"/>
    </row>
    <row r="14" spans="1:9">
      <c r="A14" s="12"/>
      <c r="B14" s="22"/>
      <c r="C14" s="23"/>
      <c r="D14" s="24"/>
      <c r="E14" s="48"/>
      <c r="F14" s="6"/>
      <c r="G14" s="6"/>
      <c r="H14" s="6"/>
      <c r="I14" s="6"/>
    </row>
    <row r="15" spans="1:9">
      <c r="A15" s="12"/>
      <c r="B15" s="22"/>
      <c r="C15" s="23"/>
      <c r="D15" s="24"/>
      <c r="E15" s="48"/>
      <c r="F15" s="6"/>
      <c r="G15" s="6"/>
      <c r="H15" s="6"/>
      <c r="I15" s="6"/>
    </row>
    <row r="16" spans="1:9">
      <c r="A16" s="15"/>
      <c r="B16" s="25"/>
      <c r="C16" s="26"/>
      <c r="D16" s="27"/>
      <c r="E16" s="48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48" t="s">
        <v>31</v>
      </c>
      <c r="F17" s="6" t="s">
        <v>32</v>
      </c>
      <c r="G17" s="6" t="s">
        <v>33</v>
      </c>
      <c r="H17" s="6" t="s">
        <v>34</v>
      </c>
      <c r="I17" s="5" t="s">
        <v>35</v>
      </c>
    </row>
    <row r="18" spans="1:9">
      <c r="A18" s="6"/>
      <c r="B18" s="76" t="s">
        <v>36</v>
      </c>
      <c r="C18" s="76" t="s">
        <v>37</v>
      </c>
      <c r="D18" s="5" t="s">
        <v>38</v>
      </c>
      <c r="E18" s="48" t="s">
        <v>39</v>
      </c>
      <c r="F18" s="5" t="s">
        <v>40</v>
      </c>
      <c r="G18" s="6">
        <v>2</v>
      </c>
      <c r="H18" s="5">
        <v>2</v>
      </c>
      <c r="I18" s="5"/>
    </row>
    <row r="19" spans="1:9">
      <c r="A19" s="6"/>
      <c r="B19" s="77"/>
      <c r="C19" s="77"/>
      <c r="D19" s="5" t="s">
        <v>41</v>
      </c>
      <c r="E19" s="48" t="s">
        <v>42</v>
      </c>
      <c r="F19" s="5" t="s">
        <v>40</v>
      </c>
      <c r="G19" s="6">
        <v>2</v>
      </c>
      <c r="H19" s="5">
        <v>2</v>
      </c>
      <c r="I19" s="5"/>
    </row>
    <row r="20" spans="1:9">
      <c r="A20" s="6"/>
      <c r="B20" s="77"/>
      <c r="C20" s="78"/>
      <c r="D20" s="5" t="s">
        <v>43</v>
      </c>
      <c r="E20" s="48" t="s">
        <v>44</v>
      </c>
      <c r="F20" s="5" t="s">
        <v>40</v>
      </c>
      <c r="G20" s="6">
        <v>2</v>
      </c>
      <c r="H20" s="5">
        <v>2</v>
      </c>
      <c r="I20" s="5"/>
    </row>
    <row r="21" spans="1:9">
      <c r="A21" s="6"/>
      <c r="B21" s="77"/>
      <c r="C21" s="76" t="s">
        <v>45</v>
      </c>
      <c r="D21" s="5" t="s">
        <v>46</v>
      </c>
      <c r="E21" s="182">
        <v>1</v>
      </c>
      <c r="F21" s="182">
        <v>1</v>
      </c>
      <c r="G21" s="6">
        <v>2</v>
      </c>
      <c r="H21" s="5">
        <v>2</v>
      </c>
      <c r="I21" s="5"/>
    </row>
    <row r="22" spans="1:9">
      <c r="A22" s="6"/>
      <c r="B22" s="77"/>
      <c r="C22" s="78"/>
      <c r="D22" s="5" t="s">
        <v>47</v>
      </c>
      <c r="E22" s="182">
        <v>1</v>
      </c>
      <c r="F22" s="182">
        <v>1</v>
      </c>
      <c r="G22" s="6">
        <v>2</v>
      </c>
      <c r="H22" s="5">
        <v>2</v>
      </c>
      <c r="I22" s="5"/>
    </row>
    <row r="23" spans="1:9">
      <c r="A23" s="6"/>
      <c r="B23" s="76" t="s">
        <v>48</v>
      </c>
      <c r="C23" s="76" t="s">
        <v>49</v>
      </c>
      <c r="D23" s="5" t="s">
        <v>50</v>
      </c>
      <c r="E23" s="48" t="s">
        <v>51</v>
      </c>
      <c r="F23" s="5" t="s">
        <v>40</v>
      </c>
      <c r="G23" s="6">
        <v>2</v>
      </c>
      <c r="H23" s="5">
        <v>2</v>
      </c>
      <c r="I23" s="5"/>
    </row>
    <row r="24" spans="1:9">
      <c r="A24" s="6"/>
      <c r="B24" s="77"/>
      <c r="C24" s="77"/>
      <c r="D24" s="5" t="s">
        <v>52</v>
      </c>
      <c r="E24" s="48" t="s">
        <v>53</v>
      </c>
      <c r="F24" s="5" t="s">
        <v>40</v>
      </c>
      <c r="G24" s="6">
        <v>2</v>
      </c>
      <c r="H24" s="5">
        <v>2</v>
      </c>
      <c r="I24" s="5"/>
    </row>
    <row r="25" spans="1:9">
      <c r="A25" s="6"/>
      <c r="B25" s="77"/>
      <c r="C25" s="78"/>
      <c r="D25" s="5" t="s">
        <v>54</v>
      </c>
      <c r="E25" s="48" t="s">
        <v>55</v>
      </c>
      <c r="F25" s="5" t="s">
        <v>40</v>
      </c>
      <c r="G25" s="6">
        <v>2</v>
      </c>
      <c r="H25" s="5">
        <v>2</v>
      </c>
      <c r="I25" s="5"/>
    </row>
    <row r="26" spans="1:9">
      <c r="A26" s="6"/>
      <c r="B26" s="77"/>
      <c r="C26" s="76" t="s">
        <v>56</v>
      </c>
      <c r="D26" s="5" t="s">
        <v>50</v>
      </c>
      <c r="E26" s="48" t="s">
        <v>101</v>
      </c>
      <c r="F26" s="5" t="s">
        <v>40</v>
      </c>
      <c r="G26" s="6">
        <v>2</v>
      </c>
      <c r="H26" s="5">
        <v>1</v>
      </c>
      <c r="I26" s="5"/>
    </row>
    <row r="27" spans="1:9">
      <c r="A27" s="6"/>
      <c r="B27" s="77"/>
      <c r="C27" s="77"/>
      <c r="D27" s="5" t="s">
        <v>57</v>
      </c>
      <c r="E27" s="48" t="s">
        <v>58</v>
      </c>
      <c r="F27" s="5" t="s">
        <v>40</v>
      </c>
      <c r="G27" s="6">
        <v>2</v>
      </c>
      <c r="H27" s="5">
        <v>2</v>
      </c>
      <c r="I27" s="5"/>
    </row>
    <row r="28" spans="1:9">
      <c r="A28" s="6"/>
      <c r="B28" s="77"/>
      <c r="C28" s="77"/>
      <c r="D28" s="5" t="s">
        <v>59</v>
      </c>
      <c r="E28" s="48" t="s">
        <v>53</v>
      </c>
      <c r="F28" s="5" t="s">
        <v>40</v>
      </c>
      <c r="G28" s="6">
        <v>2</v>
      </c>
      <c r="H28" s="5">
        <v>1</v>
      </c>
      <c r="I28" s="5"/>
    </row>
    <row r="29" spans="1:9">
      <c r="A29" s="6"/>
      <c r="B29" s="77"/>
      <c r="C29" s="78"/>
      <c r="D29" s="5" t="s">
        <v>60</v>
      </c>
      <c r="E29" s="48" t="s">
        <v>102</v>
      </c>
      <c r="F29" s="62">
        <v>0.83</v>
      </c>
      <c r="G29" s="6">
        <v>8</v>
      </c>
      <c r="H29" s="5">
        <v>7.4</v>
      </c>
      <c r="I29" s="5"/>
    </row>
    <row r="30" spans="1:9">
      <c r="A30" s="6"/>
      <c r="B30" s="8" t="s">
        <v>61</v>
      </c>
      <c r="C30" s="10" t="s">
        <v>62</v>
      </c>
      <c r="D30" s="5" t="s">
        <v>103</v>
      </c>
      <c r="E30" s="48" t="s">
        <v>104</v>
      </c>
      <c r="F30" s="5" t="s">
        <v>104</v>
      </c>
      <c r="G30" s="6">
        <v>5</v>
      </c>
      <c r="H30" s="5">
        <v>5</v>
      </c>
      <c r="I30" s="5"/>
    </row>
    <row r="31" spans="1:9">
      <c r="A31" s="6"/>
      <c r="B31" s="12"/>
      <c r="C31" s="10"/>
      <c r="D31" s="5" t="s">
        <v>105</v>
      </c>
      <c r="E31" s="48" t="s">
        <v>106</v>
      </c>
      <c r="F31" s="5" t="s">
        <v>106</v>
      </c>
      <c r="G31" s="6">
        <v>6</v>
      </c>
      <c r="H31" s="5">
        <v>6</v>
      </c>
      <c r="I31" s="5"/>
    </row>
    <row r="32" spans="1:9">
      <c r="A32" s="6"/>
      <c r="B32" s="12"/>
      <c r="C32" s="10" t="s">
        <v>67</v>
      </c>
      <c r="D32" s="5" t="s">
        <v>107</v>
      </c>
      <c r="E32" s="183" t="s">
        <v>108</v>
      </c>
      <c r="F32" s="5" t="s">
        <v>108</v>
      </c>
      <c r="G32" s="6">
        <v>6</v>
      </c>
      <c r="H32" s="5">
        <v>6</v>
      </c>
      <c r="I32" s="5"/>
    </row>
    <row r="33" spans="1:9">
      <c r="A33" s="6"/>
      <c r="B33" s="12"/>
      <c r="C33" s="10" t="s">
        <v>71</v>
      </c>
      <c r="D33" s="5" t="s">
        <v>109</v>
      </c>
      <c r="E33" s="48" t="s">
        <v>110</v>
      </c>
      <c r="F33" s="5" t="s">
        <v>40</v>
      </c>
      <c r="G33" s="6">
        <v>6</v>
      </c>
      <c r="H33" s="5">
        <v>6</v>
      </c>
      <c r="I33" s="5"/>
    </row>
    <row r="34" spans="1:9">
      <c r="A34" s="6"/>
      <c r="B34" s="12"/>
      <c r="C34" s="10"/>
      <c r="D34" s="5" t="s">
        <v>111</v>
      </c>
      <c r="E34" s="103" t="s">
        <v>112</v>
      </c>
      <c r="F34" s="62">
        <v>0.9</v>
      </c>
      <c r="G34" s="6">
        <v>6</v>
      </c>
      <c r="H34" s="5">
        <v>6</v>
      </c>
      <c r="I34" s="5"/>
    </row>
    <row r="35" spans="1:9">
      <c r="A35" s="6"/>
      <c r="B35" s="12"/>
      <c r="C35" s="70" t="s">
        <v>75</v>
      </c>
      <c r="D35" s="5" t="s">
        <v>76</v>
      </c>
      <c r="E35" s="48" t="s">
        <v>113</v>
      </c>
      <c r="F35" s="5" t="s">
        <v>114</v>
      </c>
      <c r="G35" s="6">
        <v>6</v>
      </c>
      <c r="H35" s="5">
        <v>7.2</v>
      </c>
      <c r="I35" s="5"/>
    </row>
    <row r="36" ht="22.5" spans="1:9">
      <c r="A36" s="6"/>
      <c r="B36" s="21" t="s">
        <v>79</v>
      </c>
      <c r="C36" s="10" t="s">
        <v>115</v>
      </c>
      <c r="D36" s="5" t="s">
        <v>116</v>
      </c>
      <c r="E36" s="48" t="s">
        <v>53</v>
      </c>
      <c r="F36" s="7" t="s">
        <v>82</v>
      </c>
      <c r="G36" s="6">
        <v>12.5</v>
      </c>
      <c r="H36" s="5">
        <v>6</v>
      </c>
      <c r="I36" s="5"/>
    </row>
    <row r="37" ht="22.5" spans="1:9">
      <c r="A37" s="6"/>
      <c r="B37" s="21"/>
      <c r="C37" s="10" t="s">
        <v>80</v>
      </c>
      <c r="D37" s="5" t="s">
        <v>117</v>
      </c>
      <c r="E37" s="48" t="s">
        <v>53</v>
      </c>
      <c r="F37" s="7" t="s">
        <v>82</v>
      </c>
      <c r="G37" s="6">
        <v>12.5</v>
      </c>
      <c r="H37" s="5">
        <v>6</v>
      </c>
      <c r="I37" s="5"/>
    </row>
    <row r="38" ht="27.75" customHeight="1" spans="1:9">
      <c r="A38" s="6"/>
      <c r="B38" s="8" t="s">
        <v>85</v>
      </c>
      <c r="C38" s="8" t="s">
        <v>86</v>
      </c>
      <c r="D38" s="5" t="s">
        <v>87</v>
      </c>
      <c r="E38" s="103" t="s">
        <v>88</v>
      </c>
      <c r="F38" s="184">
        <v>0.8</v>
      </c>
      <c r="G38" s="6">
        <v>10</v>
      </c>
      <c r="H38" s="5">
        <v>8</v>
      </c>
      <c r="I38" s="5"/>
    </row>
    <row r="39" spans="1:9">
      <c r="A39" s="6" t="s">
        <v>89</v>
      </c>
      <c r="B39" s="6"/>
      <c r="C39" s="6"/>
      <c r="D39" s="6"/>
      <c r="E39" s="48"/>
      <c r="F39" s="6"/>
      <c r="G39" s="6">
        <v>100</v>
      </c>
      <c r="H39" s="5">
        <v>83.6</v>
      </c>
      <c r="I39" s="5"/>
    </row>
    <row r="40" ht="54.75" customHeight="1" spans="1:9">
      <c r="A40" s="5" t="s">
        <v>90</v>
      </c>
      <c r="B40" s="20" t="s">
        <v>118</v>
      </c>
      <c r="C40" s="20"/>
      <c r="D40" s="20"/>
      <c r="E40" s="20"/>
      <c r="F40" s="20"/>
      <c r="G40" s="20"/>
      <c r="H40" s="20"/>
      <c r="I40" s="20"/>
    </row>
    <row r="41" spans="1:9">
      <c r="A41" s="3"/>
      <c r="B41" s="3" t="s">
        <v>92</v>
      </c>
      <c r="C41" s="3"/>
      <c r="D41" s="3"/>
      <c r="E41" s="23"/>
      <c r="F41" s="3"/>
      <c r="G41" s="3"/>
      <c r="H41" s="3"/>
      <c r="I41" s="3"/>
    </row>
    <row r="42" ht="45" customHeight="1" spans="1:9">
      <c r="A42" s="49" t="s">
        <v>93</v>
      </c>
      <c r="B42" s="49"/>
      <c r="C42" s="49"/>
      <c r="D42" s="49"/>
      <c r="E42" s="49"/>
      <c r="F42" s="49"/>
      <c r="G42" s="49"/>
      <c r="H42" s="49"/>
      <c r="I42" s="49"/>
    </row>
    <row r="43" ht="23" customHeight="1" spans="1:9">
      <c r="A43" s="3" t="s">
        <v>94</v>
      </c>
      <c r="B43" s="3"/>
      <c r="C43" s="3"/>
      <c r="D43" s="3"/>
      <c r="E43" s="23"/>
      <c r="F43" s="3"/>
      <c r="G43" s="3"/>
      <c r="H43" s="3"/>
      <c r="I43" s="3"/>
    </row>
    <row r="44" ht="27" customHeight="1" spans="1:9">
      <c r="A44" s="49" t="s">
        <v>95</v>
      </c>
      <c r="B44" s="49"/>
      <c r="C44" s="49"/>
      <c r="D44" s="49"/>
      <c r="E44" s="49"/>
      <c r="F44" s="49"/>
      <c r="G44" s="49"/>
      <c r="H44" s="49"/>
      <c r="I44" s="49"/>
    </row>
    <row r="45" ht="36" customHeight="1" spans="1:9">
      <c r="A45" s="49" t="s">
        <v>96</v>
      </c>
      <c r="B45" s="49"/>
      <c r="C45" s="49"/>
      <c r="D45" s="49"/>
      <c r="E45" s="49"/>
      <c r="F45" s="49"/>
      <c r="G45" s="49"/>
      <c r="H45" s="49"/>
      <c r="I45" s="49"/>
    </row>
  </sheetData>
  <mergeCells count="39">
    <mergeCell ref="A1:I1"/>
    <mergeCell ref="H3:I3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39:F39"/>
    <mergeCell ref="B40:I40"/>
    <mergeCell ref="A42:I42"/>
    <mergeCell ref="A44:I44"/>
    <mergeCell ref="A45:I45"/>
    <mergeCell ref="A6:A11"/>
    <mergeCell ref="A12:A16"/>
    <mergeCell ref="A17:A38"/>
    <mergeCell ref="B18:B22"/>
    <mergeCell ref="B23:B29"/>
    <mergeCell ref="B30:B35"/>
    <mergeCell ref="B36:B37"/>
    <mergeCell ref="C18:C20"/>
    <mergeCell ref="C21:C22"/>
    <mergeCell ref="C23:C25"/>
    <mergeCell ref="C26:C29"/>
    <mergeCell ref="C30:C31"/>
    <mergeCell ref="C33:C34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opLeftCell="A17" workbookViewId="0">
      <selection activeCell="L31" sqref="L31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21.625" customWidth="1"/>
    <col min="5" max="6" width="16.125" customWidth="1"/>
    <col min="7" max="8" width="7" customWidth="1"/>
    <col min="9" max="9" width="10.6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3</v>
      </c>
      <c r="H3" s="179">
        <v>45175</v>
      </c>
      <c r="I3" s="26"/>
    </row>
    <row r="4" spans="1:9">
      <c r="A4" s="5" t="s">
        <v>4</v>
      </c>
      <c r="B4" s="6" t="s">
        <v>119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181">
        <v>1.3</v>
      </c>
      <c r="E7" s="181"/>
      <c r="F7" s="181">
        <v>1.10876</v>
      </c>
      <c r="G7" s="53">
        <f t="shared" ref="G7:G9" si="0">F7/(E7+D7)</f>
        <v>0.852892307692308</v>
      </c>
      <c r="H7" s="11"/>
      <c r="I7" s="10"/>
    </row>
    <row r="8" spans="1:9">
      <c r="A8" s="12"/>
      <c r="B8" s="6" t="s">
        <v>17</v>
      </c>
      <c r="C8" s="6"/>
      <c r="D8" s="181">
        <v>1.3</v>
      </c>
      <c r="E8" s="181"/>
      <c r="F8" s="181">
        <v>1.10876</v>
      </c>
      <c r="G8" s="53">
        <f t="shared" si="0"/>
        <v>0.852892307692308</v>
      </c>
      <c r="H8" s="11"/>
      <c r="I8" s="10"/>
    </row>
    <row r="9" spans="1:9">
      <c r="A9" s="12"/>
      <c r="B9" s="6" t="s">
        <v>18</v>
      </c>
      <c r="C9" s="6"/>
      <c r="D9" s="181">
        <v>1.3</v>
      </c>
      <c r="E9" s="181"/>
      <c r="F9" s="181">
        <v>1.10876</v>
      </c>
      <c r="G9" s="53">
        <f t="shared" si="0"/>
        <v>0.852892307692308</v>
      </c>
      <c r="H9" s="11"/>
      <c r="I9" s="10"/>
    </row>
    <row r="10" spans="1:9">
      <c r="A10" s="12"/>
      <c r="B10" s="6" t="s">
        <v>19</v>
      </c>
      <c r="C10" s="6"/>
      <c r="D10" s="181"/>
      <c r="E10" s="181"/>
      <c r="F10" s="181"/>
      <c r="G10" s="53"/>
      <c r="H10" s="11"/>
      <c r="I10" s="10"/>
    </row>
    <row r="11" spans="1:9">
      <c r="A11" s="15"/>
      <c r="B11" s="6" t="s">
        <v>21</v>
      </c>
      <c r="C11" s="6"/>
      <c r="D11" s="5"/>
      <c r="E11" s="5"/>
      <c r="F11" s="5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68" t="s">
        <v>120</v>
      </c>
      <c r="C13" s="69"/>
      <c r="D13" s="70"/>
      <c r="E13" s="21" t="s">
        <v>120</v>
      </c>
      <c r="F13" s="6"/>
      <c r="G13" s="6"/>
      <c r="H13" s="6"/>
      <c r="I13" s="6"/>
    </row>
    <row r="14" spans="1:9">
      <c r="A14" s="12"/>
      <c r="B14" s="71"/>
      <c r="C14" s="4"/>
      <c r="D14" s="72"/>
      <c r="E14" s="6"/>
      <c r="F14" s="6"/>
      <c r="G14" s="6"/>
      <c r="H14" s="6"/>
      <c r="I14" s="6"/>
    </row>
    <row r="15" spans="1:9">
      <c r="A15" s="12"/>
      <c r="B15" s="71"/>
      <c r="C15" s="4"/>
      <c r="D15" s="72"/>
      <c r="E15" s="6"/>
      <c r="F15" s="6"/>
      <c r="G15" s="6"/>
      <c r="H15" s="6"/>
      <c r="I15" s="6"/>
    </row>
    <row r="16" spans="1:9">
      <c r="A16" s="15"/>
      <c r="B16" s="73"/>
      <c r="C16" s="74"/>
      <c r="D16" s="75"/>
      <c r="E16" s="6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" t="s">
        <v>35</v>
      </c>
    </row>
    <row r="18" spans="1:9">
      <c r="A18" s="6"/>
      <c r="B18" s="76" t="s">
        <v>36</v>
      </c>
      <c r="C18" s="76" t="s">
        <v>37</v>
      </c>
      <c r="D18" s="5" t="s">
        <v>38</v>
      </c>
      <c r="E18" s="62" t="s">
        <v>39</v>
      </c>
      <c r="F18" s="62" t="s">
        <v>40</v>
      </c>
      <c r="G18" s="6">
        <v>2</v>
      </c>
      <c r="H18" s="6">
        <v>2</v>
      </c>
      <c r="I18" s="5"/>
    </row>
    <row r="19" spans="1:9">
      <c r="A19" s="6"/>
      <c r="B19" s="77"/>
      <c r="C19" s="77"/>
      <c r="D19" s="5" t="s">
        <v>41</v>
      </c>
      <c r="E19" s="62" t="s">
        <v>121</v>
      </c>
      <c r="F19" s="62" t="s">
        <v>40</v>
      </c>
      <c r="G19" s="6">
        <v>2</v>
      </c>
      <c r="H19" s="6">
        <v>2</v>
      </c>
      <c r="I19" s="5"/>
    </row>
    <row r="20" spans="1:9">
      <c r="A20" s="6"/>
      <c r="B20" s="77"/>
      <c r="C20" s="78"/>
      <c r="D20" s="5" t="s">
        <v>43</v>
      </c>
      <c r="E20" s="62" t="s">
        <v>122</v>
      </c>
      <c r="F20" s="62" t="s">
        <v>40</v>
      </c>
      <c r="G20" s="6">
        <v>2</v>
      </c>
      <c r="H20" s="6">
        <v>2</v>
      </c>
      <c r="I20" s="5"/>
    </row>
    <row r="21" spans="1:9">
      <c r="A21" s="6"/>
      <c r="B21" s="77"/>
      <c r="C21" s="76" t="s">
        <v>45</v>
      </c>
      <c r="D21" s="5" t="s">
        <v>46</v>
      </c>
      <c r="E21" s="62" t="s">
        <v>123</v>
      </c>
      <c r="F21" s="62" t="s">
        <v>40</v>
      </c>
      <c r="G21" s="6">
        <v>2</v>
      </c>
      <c r="H21" s="6">
        <v>2</v>
      </c>
      <c r="I21" s="5"/>
    </row>
    <row r="22" spans="1:9">
      <c r="A22" s="6"/>
      <c r="B22" s="77"/>
      <c r="C22" s="78"/>
      <c r="D22" s="5" t="s">
        <v>47</v>
      </c>
      <c r="E22" s="62" t="s">
        <v>123</v>
      </c>
      <c r="F22" s="62" t="s">
        <v>40</v>
      </c>
      <c r="G22" s="6">
        <v>2</v>
      </c>
      <c r="H22" s="6">
        <v>2</v>
      </c>
      <c r="I22" s="5"/>
    </row>
    <row r="23" spans="1:9">
      <c r="A23" s="6"/>
      <c r="B23" s="76" t="s">
        <v>48</v>
      </c>
      <c r="C23" s="76" t="s">
        <v>49</v>
      </c>
      <c r="D23" s="5" t="s">
        <v>50</v>
      </c>
      <c r="E23" s="62" t="s">
        <v>51</v>
      </c>
      <c r="F23" s="62" t="s">
        <v>40</v>
      </c>
      <c r="G23" s="6">
        <v>2</v>
      </c>
      <c r="H23" s="6">
        <v>2</v>
      </c>
      <c r="I23" s="5"/>
    </row>
    <row r="24" spans="1:9">
      <c r="A24" s="6"/>
      <c r="B24" s="77"/>
      <c r="C24" s="77"/>
      <c r="D24" s="5" t="s">
        <v>52</v>
      </c>
      <c r="E24" s="62" t="s">
        <v>124</v>
      </c>
      <c r="F24" s="62" t="s">
        <v>40</v>
      </c>
      <c r="G24" s="6">
        <v>2</v>
      </c>
      <c r="H24" s="6">
        <v>2</v>
      </c>
      <c r="I24" s="5"/>
    </row>
    <row r="25" spans="1:9">
      <c r="A25" s="6"/>
      <c r="B25" s="77"/>
      <c r="C25" s="78"/>
      <c r="D25" s="5" t="s">
        <v>54</v>
      </c>
      <c r="E25" s="62" t="s">
        <v>125</v>
      </c>
      <c r="F25" s="62" t="s">
        <v>40</v>
      </c>
      <c r="G25" s="6">
        <v>2</v>
      </c>
      <c r="H25" s="6">
        <v>2</v>
      </c>
      <c r="I25" s="5"/>
    </row>
    <row r="26" spans="1:9">
      <c r="A26" s="6"/>
      <c r="B26" s="77"/>
      <c r="C26" s="76" t="s">
        <v>56</v>
      </c>
      <c r="D26" s="5" t="s">
        <v>50</v>
      </c>
      <c r="E26" s="62" t="s">
        <v>126</v>
      </c>
      <c r="F26" s="62" t="s">
        <v>40</v>
      </c>
      <c r="G26" s="6">
        <v>1</v>
      </c>
      <c r="H26" s="6">
        <v>1</v>
      </c>
      <c r="I26" s="5"/>
    </row>
    <row r="27" spans="1:9">
      <c r="A27" s="6"/>
      <c r="B27" s="77"/>
      <c r="C27" s="77"/>
      <c r="D27" s="5" t="s">
        <v>57</v>
      </c>
      <c r="E27" s="62" t="s">
        <v>127</v>
      </c>
      <c r="F27" s="62" t="s">
        <v>40</v>
      </c>
      <c r="G27" s="6">
        <v>2</v>
      </c>
      <c r="H27" s="6">
        <v>2</v>
      </c>
      <c r="I27" s="5"/>
    </row>
    <row r="28" spans="1:9">
      <c r="A28" s="6"/>
      <c r="B28" s="77"/>
      <c r="C28" s="77"/>
      <c r="D28" s="5" t="s">
        <v>59</v>
      </c>
      <c r="E28" s="62" t="s">
        <v>128</v>
      </c>
      <c r="F28" s="62" t="s">
        <v>40</v>
      </c>
      <c r="G28" s="6">
        <v>1</v>
      </c>
      <c r="H28" s="6">
        <v>1</v>
      </c>
      <c r="I28" s="5"/>
    </row>
    <row r="29" spans="1:9">
      <c r="A29" s="6"/>
      <c r="B29" s="77"/>
      <c r="C29" s="78"/>
      <c r="D29" s="5" t="s">
        <v>60</v>
      </c>
      <c r="E29" s="62">
        <v>0.8</v>
      </c>
      <c r="F29" s="85">
        <v>0.85</v>
      </c>
      <c r="G29" s="6">
        <v>10</v>
      </c>
      <c r="H29" s="6">
        <v>10</v>
      </c>
      <c r="I29" s="5"/>
    </row>
    <row r="30" spans="1:9">
      <c r="A30" s="6"/>
      <c r="B30" s="8" t="s">
        <v>61</v>
      </c>
      <c r="C30" s="10" t="s">
        <v>62</v>
      </c>
      <c r="D30" s="5" t="s">
        <v>129</v>
      </c>
      <c r="E30" s="6">
        <v>5</v>
      </c>
      <c r="F30" s="6">
        <v>5</v>
      </c>
      <c r="G30" s="6">
        <v>10</v>
      </c>
      <c r="H30" s="6">
        <v>10</v>
      </c>
      <c r="I30" s="5"/>
    </row>
    <row r="31" spans="1:9">
      <c r="A31" s="6"/>
      <c r="B31" s="12"/>
      <c r="C31" s="10"/>
      <c r="D31" s="5" t="s">
        <v>66</v>
      </c>
      <c r="E31" s="6">
        <v>1</v>
      </c>
      <c r="F31" s="6">
        <v>1</v>
      </c>
      <c r="G31" s="6">
        <v>5</v>
      </c>
      <c r="H31" s="6">
        <v>5</v>
      </c>
      <c r="I31" s="5"/>
    </row>
    <row r="32" spans="1:9">
      <c r="A32" s="6"/>
      <c r="B32" s="12"/>
      <c r="C32" s="10" t="s">
        <v>71</v>
      </c>
      <c r="D32" s="5" t="s">
        <v>130</v>
      </c>
      <c r="E32" s="62">
        <v>1</v>
      </c>
      <c r="F32" s="62">
        <v>0.9</v>
      </c>
      <c r="G32" s="6">
        <v>10</v>
      </c>
      <c r="H32" s="6">
        <v>9</v>
      </c>
      <c r="I32" s="5"/>
    </row>
    <row r="33" spans="1:9">
      <c r="A33" s="6"/>
      <c r="B33" s="12"/>
      <c r="C33" s="10"/>
      <c r="D33" s="5" t="s">
        <v>131</v>
      </c>
      <c r="E33" s="62">
        <v>0.8</v>
      </c>
      <c r="F33" s="6" t="s">
        <v>132</v>
      </c>
      <c r="G33" s="6">
        <v>7</v>
      </c>
      <c r="H33" s="6" t="s">
        <v>132</v>
      </c>
      <c r="I33" s="5"/>
    </row>
    <row r="34" spans="1:9">
      <c r="A34" s="6"/>
      <c r="B34" s="12"/>
      <c r="C34" s="10"/>
      <c r="D34" s="5" t="s">
        <v>133</v>
      </c>
      <c r="E34" s="62">
        <v>0.5</v>
      </c>
      <c r="F34" s="6" t="s">
        <v>132</v>
      </c>
      <c r="G34" s="6">
        <v>4</v>
      </c>
      <c r="H34" s="6" t="s">
        <v>132</v>
      </c>
      <c r="I34" s="5"/>
    </row>
    <row r="35" spans="1:9">
      <c r="A35" s="6"/>
      <c r="B35" s="12"/>
      <c r="C35" s="70" t="s">
        <v>75</v>
      </c>
      <c r="D35" s="5" t="s">
        <v>134</v>
      </c>
      <c r="E35" s="62" t="s">
        <v>135</v>
      </c>
      <c r="F35" s="85">
        <v>0.5</v>
      </c>
      <c r="G35" s="6">
        <v>10</v>
      </c>
      <c r="H35" s="6">
        <v>9</v>
      </c>
      <c r="I35" s="5"/>
    </row>
    <row r="36" spans="1:9">
      <c r="A36" s="6"/>
      <c r="B36" s="12"/>
      <c r="C36" s="72"/>
      <c r="D36" s="5" t="s">
        <v>136</v>
      </c>
      <c r="E36" s="62" t="s">
        <v>137</v>
      </c>
      <c r="F36" s="6" t="s">
        <v>132</v>
      </c>
      <c r="G36" s="6">
        <v>7</v>
      </c>
      <c r="H36" s="6" t="s">
        <v>132</v>
      </c>
      <c r="I36" s="5"/>
    </row>
    <row r="37" spans="1:9">
      <c r="A37" s="6"/>
      <c r="B37" s="12"/>
      <c r="C37" s="72"/>
      <c r="D37" s="5" t="s">
        <v>138</v>
      </c>
      <c r="E37" s="62" t="s">
        <v>139</v>
      </c>
      <c r="F37" s="6" t="s">
        <v>132</v>
      </c>
      <c r="G37" s="6">
        <v>4</v>
      </c>
      <c r="H37" s="6" t="s">
        <v>132</v>
      </c>
      <c r="I37" s="5"/>
    </row>
    <row r="38" spans="1:9">
      <c r="A38" s="6"/>
      <c r="B38" s="21" t="s">
        <v>79</v>
      </c>
      <c r="C38" s="10" t="s">
        <v>80</v>
      </c>
      <c r="D38" s="5" t="s">
        <v>140</v>
      </c>
      <c r="E38" s="6" t="s">
        <v>53</v>
      </c>
      <c r="F38" s="6" t="s">
        <v>53</v>
      </c>
      <c r="G38" s="6">
        <v>12.5</v>
      </c>
      <c r="H38" s="6">
        <v>6</v>
      </c>
      <c r="I38" s="5"/>
    </row>
    <row r="39" spans="1:9">
      <c r="A39" s="6"/>
      <c r="B39" s="21"/>
      <c r="C39" s="10" t="s">
        <v>83</v>
      </c>
      <c r="D39" s="5" t="s">
        <v>141</v>
      </c>
      <c r="E39" s="6" t="s">
        <v>53</v>
      </c>
      <c r="F39" s="6" t="s">
        <v>53</v>
      </c>
      <c r="G39" s="6">
        <v>12.5</v>
      </c>
      <c r="H39" s="6">
        <v>6</v>
      </c>
      <c r="I39" s="5"/>
    </row>
    <row r="40" ht="22.5" spans="1:9">
      <c r="A40" s="6"/>
      <c r="B40" s="8" t="s">
        <v>85</v>
      </c>
      <c r="C40" s="8" t="s">
        <v>86</v>
      </c>
      <c r="D40" s="5" t="s">
        <v>87</v>
      </c>
      <c r="E40" s="6" t="s">
        <v>88</v>
      </c>
      <c r="F40" s="62">
        <v>0.8</v>
      </c>
      <c r="G40" s="6">
        <v>10</v>
      </c>
      <c r="H40" s="6">
        <v>8</v>
      </c>
      <c r="I40" s="5"/>
    </row>
    <row r="41" spans="1:9">
      <c r="A41" s="6" t="s">
        <v>89</v>
      </c>
      <c r="B41" s="6"/>
      <c r="C41" s="6"/>
      <c r="D41" s="6"/>
      <c r="E41" s="6"/>
      <c r="F41" s="6"/>
      <c r="G41" s="6">
        <v>100</v>
      </c>
      <c r="H41" s="6">
        <v>78</v>
      </c>
      <c r="I41" s="5"/>
    </row>
    <row r="42" ht="24" customHeight="1" spans="1:9">
      <c r="A42" s="5" t="s">
        <v>90</v>
      </c>
      <c r="B42" s="20" t="s">
        <v>142</v>
      </c>
      <c r="C42" s="48"/>
      <c r="D42" s="48"/>
      <c r="E42" s="48"/>
      <c r="F42" s="48"/>
      <c r="G42" s="48"/>
      <c r="H42" s="48"/>
      <c r="I42" s="48"/>
    </row>
    <row r="43" spans="1:9">
      <c r="A43" s="3"/>
      <c r="B43" s="3" t="s">
        <v>92</v>
      </c>
      <c r="C43" s="3"/>
      <c r="D43" s="3"/>
      <c r="E43" s="3"/>
      <c r="F43" s="3"/>
      <c r="G43" s="3"/>
      <c r="H43" s="3"/>
      <c r="I43" s="3"/>
    </row>
    <row r="44" ht="43" customHeight="1" spans="1:9">
      <c r="A44" s="49" t="s">
        <v>93</v>
      </c>
      <c r="B44" s="49"/>
      <c r="C44" s="49"/>
      <c r="D44" s="49"/>
      <c r="E44" s="49"/>
      <c r="F44" s="49"/>
      <c r="G44" s="49"/>
      <c r="H44" s="49"/>
      <c r="I44" s="49"/>
    </row>
    <row r="45" spans="1:9">
      <c r="A45" s="3" t="s">
        <v>94</v>
      </c>
      <c r="B45" s="3"/>
      <c r="C45" s="3"/>
      <c r="D45" s="3"/>
      <c r="E45" s="3"/>
      <c r="F45" s="3"/>
      <c r="G45" s="3"/>
      <c r="H45" s="3"/>
      <c r="I45" s="3"/>
    </row>
    <row r="46" ht="29" customHeight="1" spans="1:9">
      <c r="A46" s="49" t="s">
        <v>95</v>
      </c>
      <c r="B46" s="49"/>
      <c r="C46" s="49"/>
      <c r="D46" s="49"/>
      <c r="E46" s="49"/>
      <c r="F46" s="49"/>
      <c r="G46" s="49"/>
      <c r="H46" s="49"/>
      <c r="I46" s="49"/>
    </row>
    <row r="47" ht="29" customHeight="1" spans="1:9">
      <c r="A47" s="49" t="s">
        <v>96</v>
      </c>
      <c r="B47" s="49"/>
      <c r="C47" s="49"/>
      <c r="D47" s="49"/>
      <c r="E47" s="49"/>
      <c r="F47" s="49"/>
      <c r="G47" s="49"/>
      <c r="H47" s="49"/>
      <c r="I47" s="49"/>
    </row>
  </sheetData>
  <mergeCells count="40">
    <mergeCell ref="A1:I1"/>
    <mergeCell ref="H3:I3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1:F41"/>
    <mergeCell ref="B42:I42"/>
    <mergeCell ref="A44:I44"/>
    <mergeCell ref="A46:I46"/>
    <mergeCell ref="A47:I47"/>
    <mergeCell ref="A6:A11"/>
    <mergeCell ref="A12:A16"/>
    <mergeCell ref="A17:A40"/>
    <mergeCell ref="B18:B22"/>
    <mergeCell ref="B23:B29"/>
    <mergeCell ref="B30:B37"/>
    <mergeCell ref="B38:B39"/>
    <mergeCell ref="C18:C20"/>
    <mergeCell ref="C21:C22"/>
    <mergeCell ref="C23:C25"/>
    <mergeCell ref="C26:C29"/>
    <mergeCell ref="C30:C31"/>
    <mergeCell ref="C32:C34"/>
    <mergeCell ref="C35:C37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L31" sqref="L31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21.625" customWidth="1"/>
    <col min="5" max="5" width="13.625" customWidth="1"/>
    <col min="6" max="6" width="12.625" style="1" customWidth="1"/>
    <col min="7" max="8" width="7" customWidth="1"/>
    <col min="9" max="9" width="11.1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4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4"/>
      <c r="G3" s="3" t="s">
        <v>3</v>
      </c>
      <c r="H3" s="179">
        <v>45175</v>
      </c>
      <c r="I3" s="26"/>
    </row>
    <row r="4" spans="1:9">
      <c r="A4" s="5" t="s">
        <v>4</v>
      </c>
      <c r="B4" s="6" t="s">
        <v>143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5">
        <v>0.1</v>
      </c>
      <c r="E7" s="5"/>
      <c r="F7" s="6">
        <v>0.08</v>
      </c>
      <c r="G7" s="53">
        <v>0.8</v>
      </c>
      <c r="H7" s="11"/>
      <c r="I7" s="10"/>
    </row>
    <row r="8" spans="1:9">
      <c r="A8" s="12"/>
      <c r="B8" s="6" t="s">
        <v>17</v>
      </c>
      <c r="C8" s="6"/>
      <c r="D8" s="5">
        <v>0.1</v>
      </c>
      <c r="E8" s="5"/>
      <c r="F8" s="6">
        <v>0.08</v>
      </c>
      <c r="G8" s="53">
        <v>0.8</v>
      </c>
      <c r="H8" s="11"/>
      <c r="I8" s="10"/>
    </row>
    <row r="9" spans="1:9">
      <c r="A9" s="12"/>
      <c r="B9" s="6" t="s">
        <v>18</v>
      </c>
      <c r="C9" s="6"/>
      <c r="D9" s="5"/>
      <c r="E9" s="5"/>
      <c r="F9" s="6"/>
      <c r="G9" s="9" t="s">
        <v>20</v>
      </c>
      <c r="H9" s="11"/>
      <c r="I9" s="10"/>
    </row>
    <row r="10" spans="1:9">
      <c r="A10" s="12"/>
      <c r="B10" s="6" t="s">
        <v>19</v>
      </c>
      <c r="C10" s="6"/>
      <c r="D10" s="5">
        <v>0.1</v>
      </c>
      <c r="E10" s="5"/>
      <c r="F10" s="6">
        <v>0.08</v>
      </c>
      <c r="G10" s="53">
        <v>0.8</v>
      </c>
      <c r="H10" s="11"/>
      <c r="I10" s="10"/>
    </row>
    <row r="11" spans="1:9">
      <c r="A11" s="15"/>
      <c r="B11" s="6" t="s">
        <v>21</v>
      </c>
      <c r="C11" s="6"/>
      <c r="D11" s="5"/>
      <c r="E11" s="5"/>
      <c r="F11" s="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68" t="s">
        <v>144</v>
      </c>
      <c r="C13" s="69"/>
      <c r="D13" s="70"/>
      <c r="E13" s="21" t="s">
        <v>145</v>
      </c>
      <c r="F13" s="6"/>
      <c r="G13" s="6"/>
      <c r="H13" s="6"/>
      <c r="I13" s="6"/>
    </row>
    <row r="14" spans="1:9">
      <c r="A14" s="12"/>
      <c r="B14" s="71"/>
      <c r="C14" s="4"/>
      <c r="D14" s="72"/>
      <c r="E14" s="6"/>
      <c r="F14" s="6"/>
      <c r="G14" s="6"/>
      <c r="H14" s="6"/>
      <c r="I14" s="6"/>
    </row>
    <row r="15" spans="1:9">
      <c r="A15" s="12"/>
      <c r="B15" s="71"/>
      <c r="C15" s="4"/>
      <c r="D15" s="72"/>
      <c r="E15" s="6"/>
      <c r="F15" s="6"/>
      <c r="G15" s="6"/>
      <c r="H15" s="6"/>
      <c r="I15" s="6"/>
    </row>
    <row r="16" spans="1:9">
      <c r="A16" s="15"/>
      <c r="B16" s="73"/>
      <c r="C16" s="74"/>
      <c r="D16" s="75"/>
      <c r="E16" s="6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" t="s">
        <v>35</v>
      </c>
    </row>
    <row r="18" spans="1:9">
      <c r="A18" s="6"/>
      <c r="B18" s="76" t="s">
        <v>36</v>
      </c>
      <c r="C18" s="76" t="s">
        <v>37</v>
      </c>
      <c r="D18" s="5" t="s">
        <v>38</v>
      </c>
      <c r="E18" s="62" t="s">
        <v>39</v>
      </c>
      <c r="F18" s="62" t="s">
        <v>40</v>
      </c>
      <c r="G18" s="6">
        <v>2</v>
      </c>
      <c r="H18" s="6">
        <v>2</v>
      </c>
      <c r="I18" s="5"/>
    </row>
    <row r="19" spans="1:9">
      <c r="A19" s="6"/>
      <c r="B19" s="77"/>
      <c r="C19" s="77"/>
      <c r="D19" s="5" t="s">
        <v>41</v>
      </c>
      <c r="E19" s="62" t="s">
        <v>121</v>
      </c>
      <c r="F19" s="62" t="s">
        <v>40</v>
      </c>
      <c r="G19" s="6">
        <v>2</v>
      </c>
      <c r="H19" s="6">
        <v>2</v>
      </c>
      <c r="I19" s="5"/>
    </row>
    <row r="20" spans="1:9">
      <c r="A20" s="6"/>
      <c r="B20" s="77"/>
      <c r="C20" s="78"/>
      <c r="D20" s="5" t="s">
        <v>43</v>
      </c>
      <c r="E20" s="62" t="s">
        <v>122</v>
      </c>
      <c r="F20" s="62" t="s">
        <v>40</v>
      </c>
      <c r="G20" s="6">
        <v>2</v>
      </c>
      <c r="H20" s="6">
        <v>2</v>
      </c>
      <c r="I20" s="5"/>
    </row>
    <row r="21" spans="1:9">
      <c r="A21" s="6"/>
      <c r="B21" s="77"/>
      <c r="C21" s="76" t="s">
        <v>45</v>
      </c>
      <c r="D21" s="5" t="s">
        <v>46</v>
      </c>
      <c r="E21" s="62" t="s">
        <v>123</v>
      </c>
      <c r="F21" s="62" t="s">
        <v>40</v>
      </c>
      <c r="G21" s="6">
        <v>2</v>
      </c>
      <c r="H21" s="6">
        <v>2</v>
      </c>
      <c r="I21" s="5"/>
    </row>
    <row r="22" spans="1:9">
      <c r="A22" s="6"/>
      <c r="B22" s="77"/>
      <c r="C22" s="78"/>
      <c r="D22" s="5" t="s">
        <v>47</v>
      </c>
      <c r="E22" s="62" t="s">
        <v>123</v>
      </c>
      <c r="F22" s="62" t="s">
        <v>40</v>
      </c>
      <c r="G22" s="6">
        <v>2</v>
      </c>
      <c r="H22" s="6">
        <v>2</v>
      </c>
      <c r="I22" s="5"/>
    </row>
    <row r="23" spans="1:9">
      <c r="A23" s="6"/>
      <c r="B23" s="76" t="s">
        <v>48</v>
      </c>
      <c r="C23" s="76" t="s">
        <v>49</v>
      </c>
      <c r="D23" s="5" t="s">
        <v>50</v>
      </c>
      <c r="E23" s="62" t="s">
        <v>51</v>
      </c>
      <c r="F23" s="62" t="s">
        <v>40</v>
      </c>
      <c r="G23" s="6">
        <v>2</v>
      </c>
      <c r="H23" s="6">
        <v>2</v>
      </c>
      <c r="I23" s="5"/>
    </row>
    <row r="24" spans="1:9">
      <c r="A24" s="6"/>
      <c r="B24" s="77"/>
      <c r="C24" s="77"/>
      <c r="D24" s="5" t="s">
        <v>52</v>
      </c>
      <c r="E24" s="62" t="s">
        <v>124</v>
      </c>
      <c r="F24" s="62" t="s">
        <v>40</v>
      </c>
      <c r="G24" s="6">
        <v>2</v>
      </c>
      <c r="H24" s="6">
        <v>2</v>
      </c>
      <c r="I24" s="5"/>
    </row>
    <row r="25" spans="1:9">
      <c r="A25" s="6"/>
      <c r="B25" s="77"/>
      <c r="C25" s="78"/>
      <c r="D25" s="5" t="s">
        <v>54</v>
      </c>
      <c r="E25" s="62" t="s">
        <v>125</v>
      </c>
      <c r="F25" s="62" t="s">
        <v>40</v>
      </c>
      <c r="G25" s="6">
        <v>2</v>
      </c>
      <c r="H25" s="6">
        <v>2</v>
      </c>
      <c r="I25" s="5"/>
    </row>
    <row r="26" spans="1:9">
      <c r="A26" s="6"/>
      <c r="B26" s="77"/>
      <c r="C26" s="76" t="s">
        <v>56</v>
      </c>
      <c r="D26" s="5" t="s">
        <v>50</v>
      </c>
      <c r="E26" s="62" t="s">
        <v>126</v>
      </c>
      <c r="F26" s="62" t="s">
        <v>40</v>
      </c>
      <c r="G26" s="6">
        <v>1</v>
      </c>
      <c r="H26" s="6">
        <v>1</v>
      </c>
      <c r="I26" s="5"/>
    </row>
    <row r="27" spans="1:9">
      <c r="A27" s="6"/>
      <c r="B27" s="77"/>
      <c r="C27" s="77"/>
      <c r="D27" s="5" t="s">
        <v>57</v>
      </c>
      <c r="E27" s="62" t="s">
        <v>127</v>
      </c>
      <c r="F27" s="62" t="s">
        <v>40</v>
      </c>
      <c r="G27" s="6">
        <v>2</v>
      </c>
      <c r="H27" s="6">
        <v>2</v>
      </c>
      <c r="I27" s="5"/>
    </row>
    <row r="28" spans="1:9">
      <c r="A28" s="6"/>
      <c r="B28" s="77"/>
      <c r="C28" s="77"/>
      <c r="D28" s="5" t="s">
        <v>59</v>
      </c>
      <c r="E28" s="62" t="s">
        <v>128</v>
      </c>
      <c r="F28" s="62" t="s">
        <v>40</v>
      </c>
      <c r="G28" s="6">
        <v>1</v>
      </c>
      <c r="H28" s="6">
        <v>1</v>
      </c>
      <c r="I28" s="5"/>
    </row>
    <row r="29" spans="1:9">
      <c r="A29" s="6"/>
      <c r="B29" s="77"/>
      <c r="C29" s="78"/>
      <c r="D29" s="5" t="s">
        <v>60</v>
      </c>
      <c r="E29" s="62">
        <v>0.8</v>
      </c>
      <c r="F29" s="85">
        <v>0.8</v>
      </c>
      <c r="G29" s="6">
        <v>10</v>
      </c>
      <c r="H29" s="6">
        <v>10</v>
      </c>
      <c r="I29" s="5"/>
    </row>
    <row r="30" spans="1:9">
      <c r="A30" s="6"/>
      <c r="B30" s="8" t="s">
        <v>61</v>
      </c>
      <c r="C30" s="10" t="s">
        <v>62</v>
      </c>
      <c r="D30" s="5" t="s">
        <v>146</v>
      </c>
      <c r="E30" s="6">
        <v>10</v>
      </c>
      <c r="F30" s="6">
        <v>10</v>
      </c>
      <c r="G30" s="6">
        <v>10</v>
      </c>
      <c r="H30" s="6">
        <v>10</v>
      </c>
      <c r="I30" s="5"/>
    </row>
    <row r="31" spans="1:9">
      <c r="A31" s="6"/>
      <c r="B31" s="12"/>
      <c r="C31" s="10"/>
      <c r="D31" s="5" t="s">
        <v>147</v>
      </c>
      <c r="E31" s="6">
        <v>3</v>
      </c>
      <c r="F31" s="6">
        <v>3</v>
      </c>
      <c r="G31" s="6">
        <v>5</v>
      </c>
      <c r="H31" s="6">
        <v>5</v>
      </c>
      <c r="I31" s="5"/>
    </row>
    <row r="32" spans="1:9">
      <c r="A32" s="6"/>
      <c r="B32" s="12"/>
      <c r="C32" s="10" t="s">
        <v>71</v>
      </c>
      <c r="D32" s="5" t="s">
        <v>130</v>
      </c>
      <c r="E32" s="62">
        <v>1</v>
      </c>
      <c r="F32" s="62">
        <v>0.9</v>
      </c>
      <c r="G32" s="6">
        <v>10</v>
      </c>
      <c r="H32" s="6">
        <v>9</v>
      </c>
      <c r="I32" s="5"/>
    </row>
    <row r="33" spans="1:9">
      <c r="A33" s="6"/>
      <c r="B33" s="12"/>
      <c r="C33" s="10"/>
      <c r="D33" s="5" t="s">
        <v>131</v>
      </c>
      <c r="E33" s="62">
        <v>0.8</v>
      </c>
      <c r="F33" s="6" t="s">
        <v>132</v>
      </c>
      <c r="G33" s="6">
        <v>7</v>
      </c>
      <c r="H33" s="6" t="s">
        <v>132</v>
      </c>
      <c r="I33" s="5"/>
    </row>
    <row r="34" spans="1:9">
      <c r="A34" s="6"/>
      <c r="B34" s="12"/>
      <c r="C34" s="10"/>
      <c r="D34" s="5" t="s">
        <v>133</v>
      </c>
      <c r="E34" s="62">
        <v>0.5</v>
      </c>
      <c r="F34" s="6" t="s">
        <v>132</v>
      </c>
      <c r="G34" s="6">
        <v>4</v>
      </c>
      <c r="H34" s="6" t="s">
        <v>132</v>
      </c>
      <c r="I34" s="5"/>
    </row>
    <row r="35" spans="1:9">
      <c r="A35" s="6"/>
      <c r="B35" s="12"/>
      <c r="C35" s="70" t="s">
        <v>75</v>
      </c>
      <c r="D35" s="5" t="s">
        <v>134</v>
      </c>
      <c r="E35" s="62" t="s">
        <v>135</v>
      </c>
      <c r="F35" s="85">
        <v>0.44</v>
      </c>
      <c r="G35" s="6">
        <v>10</v>
      </c>
      <c r="H35" s="6">
        <v>9</v>
      </c>
      <c r="I35" s="5"/>
    </row>
    <row r="36" spans="1:9">
      <c r="A36" s="6"/>
      <c r="B36" s="12"/>
      <c r="C36" s="72"/>
      <c r="D36" s="5" t="s">
        <v>136</v>
      </c>
      <c r="E36" s="62" t="s">
        <v>137</v>
      </c>
      <c r="F36" s="6" t="s">
        <v>132</v>
      </c>
      <c r="G36" s="6">
        <v>7</v>
      </c>
      <c r="H36" s="6" t="s">
        <v>132</v>
      </c>
      <c r="I36" s="5"/>
    </row>
    <row r="37" spans="1:9">
      <c r="A37" s="6"/>
      <c r="B37" s="12"/>
      <c r="C37" s="72"/>
      <c r="D37" s="5" t="s">
        <v>138</v>
      </c>
      <c r="E37" s="62" t="s">
        <v>139</v>
      </c>
      <c r="F37" s="6" t="s">
        <v>132</v>
      </c>
      <c r="G37" s="6">
        <v>4</v>
      </c>
      <c r="H37" s="6" t="s">
        <v>132</v>
      </c>
      <c r="I37" s="5"/>
    </row>
    <row r="38" spans="1:9">
      <c r="A38" s="6"/>
      <c r="B38" s="21" t="s">
        <v>79</v>
      </c>
      <c r="C38" s="10" t="s">
        <v>80</v>
      </c>
      <c r="D38" s="5" t="s">
        <v>148</v>
      </c>
      <c r="E38" s="6" t="s">
        <v>53</v>
      </c>
      <c r="F38" s="6" t="s">
        <v>53</v>
      </c>
      <c r="G38" s="6">
        <v>12.5</v>
      </c>
      <c r="H38" s="6">
        <v>6</v>
      </c>
      <c r="I38" s="5"/>
    </row>
    <row r="39" ht="27" customHeight="1" spans="1:9">
      <c r="A39" s="6"/>
      <c r="B39" s="21"/>
      <c r="C39" s="10" t="s">
        <v>83</v>
      </c>
      <c r="D39" s="180" t="s">
        <v>149</v>
      </c>
      <c r="E39" s="6" t="s">
        <v>53</v>
      </c>
      <c r="F39" s="6" t="s">
        <v>53</v>
      </c>
      <c r="G39" s="6">
        <v>12.5</v>
      </c>
      <c r="H39" s="6">
        <v>4</v>
      </c>
      <c r="I39" s="5"/>
    </row>
    <row r="40" ht="22.5" spans="1:9">
      <c r="A40" s="6"/>
      <c r="B40" s="8" t="s">
        <v>85</v>
      </c>
      <c r="C40" s="8" t="s">
        <v>86</v>
      </c>
      <c r="D40" s="5" t="s">
        <v>87</v>
      </c>
      <c r="E40" s="6" t="s">
        <v>88</v>
      </c>
      <c r="F40" s="62">
        <v>0.8</v>
      </c>
      <c r="G40" s="6">
        <v>10</v>
      </c>
      <c r="H40" s="6">
        <v>8</v>
      </c>
      <c r="I40" s="5"/>
    </row>
    <row r="41" spans="1:9">
      <c r="A41" s="6" t="s">
        <v>89</v>
      </c>
      <c r="B41" s="6"/>
      <c r="C41" s="6"/>
      <c r="D41" s="6"/>
      <c r="E41" s="6"/>
      <c r="F41" s="6"/>
      <c r="G41" s="6">
        <v>100</v>
      </c>
      <c r="H41" s="6">
        <v>72</v>
      </c>
      <c r="I41" s="5"/>
    </row>
    <row r="42" ht="24" customHeight="1" spans="1:9">
      <c r="A42" s="5" t="s">
        <v>90</v>
      </c>
      <c r="B42" s="20" t="s">
        <v>142</v>
      </c>
      <c r="C42" s="48"/>
      <c r="D42" s="48"/>
      <c r="E42" s="48"/>
      <c r="F42" s="6"/>
      <c r="G42" s="48"/>
      <c r="H42" s="48"/>
      <c r="I42" s="48"/>
    </row>
    <row r="43" spans="1:9">
      <c r="A43" s="3"/>
      <c r="B43" s="3" t="s">
        <v>92</v>
      </c>
      <c r="C43" s="3"/>
      <c r="D43" s="3"/>
      <c r="E43" s="3"/>
      <c r="F43" s="4"/>
      <c r="G43" s="3"/>
      <c r="H43" s="3"/>
      <c r="I43" s="3"/>
    </row>
    <row r="44" ht="36" customHeight="1" spans="1:9">
      <c r="A44" s="49" t="s">
        <v>93</v>
      </c>
      <c r="B44" s="49"/>
      <c r="C44" s="49"/>
      <c r="D44" s="49"/>
      <c r="E44" s="49"/>
      <c r="F44" s="50"/>
      <c r="G44" s="49"/>
      <c r="H44" s="49"/>
      <c r="I44" s="49"/>
    </row>
    <row r="45" spans="1:9">
      <c r="A45" s="3" t="s">
        <v>94</v>
      </c>
      <c r="B45" s="3"/>
      <c r="C45" s="3"/>
      <c r="D45" s="3"/>
      <c r="E45" s="3"/>
      <c r="F45" s="4"/>
      <c r="G45" s="3"/>
      <c r="H45" s="3"/>
      <c r="I45" s="3"/>
    </row>
    <row r="46" ht="31" customHeight="1" spans="1:9">
      <c r="A46" s="49" t="s">
        <v>95</v>
      </c>
      <c r="B46" s="49"/>
      <c r="C46" s="49"/>
      <c r="D46" s="49"/>
      <c r="E46" s="49"/>
      <c r="F46" s="50"/>
      <c r="G46" s="49"/>
      <c r="H46" s="49"/>
      <c r="I46" s="49"/>
    </row>
    <row r="47" ht="37" customHeight="1" spans="1:9">
      <c r="A47" s="49" t="s">
        <v>96</v>
      </c>
      <c r="B47" s="49"/>
      <c r="C47" s="49"/>
      <c r="D47" s="49"/>
      <c r="E47" s="49"/>
      <c r="F47" s="50"/>
      <c r="G47" s="49"/>
      <c r="H47" s="49"/>
      <c r="I47" s="49"/>
    </row>
  </sheetData>
  <mergeCells count="40">
    <mergeCell ref="A1:I1"/>
    <mergeCell ref="H3:I3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1:F41"/>
    <mergeCell ref="B42:I42"/>
    <mergeCell ref="A44:I44"/>
    <mergeCell ref="A46:I46"/>
    <mergeCell ref="A47:I47"/>
    <mergeCell ref="A6:A11"/>
    <mergeCell ref="A12:A16"/>
    <mergeCell ref="A17:A40"/>
    <mergeCell ref="B18:B22"/>
    <mergeCell ref="B23:B29"/>
    <mergeCell ref="B30:B37"/>
    <mergeCell ref="B38:B39"/>
    <mergeCell ref="C18:C20"/>
    <mergeCell ref="C21:C22"/>
    <mergeCell ref="C23:C25"/>
    <mergeCell ref="C26:C29"/>
    <mergeCell ref="C30:C31"/>
    <mergeCell ref="C32:C34"/>
    <mergeCell ref="C35:C37"/>
    <mergeCell ref="B13:D16"/>
    <mergeCell ref="E13:I16"/>
  </mergeCells>
  <pageMargins left="0.75" right="0.75" top="1" bottom="1" header="0.5" footer="0.5"/>
  <pageSetup paperSize="9" scale="85" fitToWidth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23" workbookViewId="0">
      <selection activeCell="M30" sqref="M30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12.5" customWidth="1"/>
    <col min="5" max="5" width="12.75" customWidth="1"/>
    <col min="6" max="6" width="13" customWidth="1"/>
    <col min="7" max="8" width="7" customWidth="1"/>
    <col min="9" max="9" width="17.6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116">
        <v>45175</v>
      </c>
    </row>
    <row r="4" spans="1:9">
      <c r="A4" s="5" t="s">
        <v>4</v>
      </c>
      <c r="B4" s="6" t="s">
        <v>150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16">
        <v>2.54</v>
      </c>
      <c r="E7" s="16"/>
      <c r="F7" s="16">
        <v>2.17</v>
      </c>
      <c r="G7" s="53">
        <f>F7/D7</f>
        <v>0.854330708661417</v>
      </c>
      <c r="H7" s="11"/>
      <c r="I7" s="10"/>
    </row>
    <row r="8" spans="1:9">
      <c r="A8" s="12"/>
      <c r="B8" s="6" t="s">
        <v>17</v>
      </c>
      <c r="C8" s="6"/>
      <c r="D8" s="16">
        <v>2.54</v>
      </c>
      <c r="E8" s="16"/>
      <c r="F8" s="16">
        <v>2.17</v>
      </c>
      <c r="G8" s="53">
        <v>0.85</v>
      </c>
      <c r="H8" s="11"/>
      <c r="I8" s="10"/>
    </row>
    <row r="9" spans="1:9">
      <c r="A9" s="12"/>
      <c r="B9" s="6" t="s">
        <v>18</v>
      </c>
      <c r="C9" s="6"/>
      <c r="D9" s="16">
        <v>2.54</v>
      </c>
      <c r="E9" s="16"/>
      <c r="F9" s="16">
        <v>2.17</v>
      </c>
      <c r="G9" s="53">
        <v>0.85</v>
      </c>
      <c r="H9" s="11"/>
      <c r="I9" s="10"/>
    </row>
    <row r="10" spans="1:9">
      <c r="A10" s="12"/>
      <c r="B10" s="6" t="s">
        <v>19</v>
      </c>
      <c r="C10" s="6"/>
      <c r="D10" s="16"/>
      <c r="E10" s="16"/>
      <c r="F10" s="1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1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83" t="s">
        <v>151</v>
      </c>
      <c r="C13" s="69"/>
      <c r="D13" s="70"/>
      <c r="E13" s="6" t="s">
        <v>152</v>
      </c>
      <c r="F13" s="6"/>
      <c r="G13" s="6"/>
      <c r="H13" s="6"/>
      <c r="I13" s="6"/>
    </row>
    <row r="14" spans="1:9">
      <c r="A14" s="12"/>
      <c r="B14" s="71"/>
      <c r="C14" s="4"/>
      <c r="D14" s="72"/>
      <c r="E14" s="6"/>
      <c r="F14" s="6"/>
      <c r="G14" s="6"/>
      <c r="H14" s="6"/>
      <c r="I14" s="6"/>
    </row>
    <row r="15" spans="1:9">
      <c r="A15" s="12"/>
      <c r="B15" s="71"/>
      <c r="C15" s="4"/>
      <c r="D15" s="72"/>
      <c r="E15" s="6"/>
      <c r="F15" s="6"/>
      <c r="G15" s="6"/>
      <c r="H15" s="6"/>
      <c r="I15" s="6"/>
    </row>
    <row r="16" spans="1:9">
      <c r="A16" s="15"/>
      <c r="B16" s="73"/>
      <c r="C16" s="74"/>
      <c r="D16" s="75"/>
      <c r="E16" s="6"/>
      <c r="F16" s="6"/>
      <c r="G16" s="6"/>
      <c r="H16" s="6"/>
      <c r="I16" s="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spans="1:9">
      <c r="A18" s="6"/>
      <c r="B18" s="76" t="s">
        <v>36</v>
      </c>
      <c r="C18" s="76" t="s">
        <v>37</v>
      </c>
      <c r="D18" s="5" t="s">
        <v>38</v>
      </c>
      <c r="E18" s="178">
        <v>1</v>
      </c>
      <c r="F18" s="178">
        <v>1</v>
      </c>
      <c r="G18" s="5">
        <v>2</v>
      </c>
      <c r="H18" s="5">
        <v>2</v>
      </c>
      <c r="I18" s="52"/>
    </row>
    <row r="19" spans="1:9">
      <c r="A19" s="6"/>
      <c r="B19" s="77"/>
      <c r="C19" s="77"/>
      <c r="D19" s="5" t="s">
        <v>41</v>
      </c>
      <c r="E19" s="178">
        <v>1</v>
      </c>
      <c r="F19" s="178">
        <v>0.9</v>
      </c>
      <c r="G19" s="5">
        <v>2</v>
      </c>
      <c r="H19" s="5">
        <v>1.8</v>
      </c>
      <c r="I19" s="52" t="s">
        <v>153</v>
      </c>
    </row>
    <row r="20" spans="1:9">
      <c r="A20" s="6"/>
      <c r="B20" s="77"/>
      <c r="C20" s="78"/>
      <c r="D20" s="5" t="s">
        <v>43</v>
      </c>
      <c r="E20" s="178">
        <v>1</v>
      </c>
      <c r="F20" s="178">
        <v>1</v>
      </c>
      <c r="G20" s="5">
        <v>2</v>
      </c>
      <c r="H20" s="5">
        <v>2</v>
      </c>
      <c r="I20" s="52"/>
    </row>
    <row r="21" spans="1:9">
      <c r="A21" s="6"/>
      <c r="B21" s="77"/>
      <c r="C21" s="76" t="s">
        <v>45</v>
      </c>
      <c r="D21" s="5" t="s">
        <v>46</v>
      </c>
      <c r="E21" s="178">
        <v>1</v>
      </c>
      <c r="F21" s="178">
        <v>1</v>
      </c>
      <c r="G21" s="5">
        <v>2</v>
      </c>
      <c r="H21" s="5">
        <v>2</v>
      </c>
      <c r="I21" s="52"/>
    </row>
    <row r="22" spans="1:9">
      <c r="A22" s="6"/>
      <c r="B22" s="77"/>
      <c r="C22" s="78"/>
      <c r="D22" s="5" t="s">
        <v>47</v>
      </c>
      <c r="E22" s="178">
        <v>1</v>
      </c>
      <c r="F22" s="178">
        <v>0.8</v>
      </c>
      <c r="G22" s="5">
        <v>2</v>
      </c>
      <c r="H22" s="5">
        <v>1.6</v>
      </c>
      <c r="I22" s="52" t="s">
        <v>154</v>
      </c>
    </row>
    <row r="23" spans="1:9">
      <c r="A23" s="6"/>
      <c r="B23" s="76" t="s">
        <v>48</v>
      </c>
      <c r="C23" s="76" t="s">
        <v>49</v>
      </c>
      <c r="D23" s="5" t="s">
        <v>50</v>
      </c>
      <c r="E23" s="178">
        <v>1</v>
      </c>
      <c r="F23" s="178">
        <v>0.9</v>
      </c>
      <c r="G23" s="5">
        <v>3</v>
      </c>
      <c r="H23" s="5">
        <v>3</v>
      </c>
      <c r="I23" s="52"/>
    </row>
    <row r="24" spans="1:9">
      <c r="A24" s="6"/>
      <c r="B24" s="77"/>
      <c r="C24" s="77"/>
      <c r="D24" s="5" t="s">
        <v>52</v>
      </c>
      <c r="E24" s="178">
        <v>1</v>
      </c>
      <c r="F24" s="178">
        <v>1</v>
      </c>
      <c r="G24" s="5">
        <v>3</v>
      </c>
      <c r="H24" s="5">
        <v>2.7</v>
      </c>
      <c r="I24" s="52" t="s">
        <v>155</v>
      </c>
    </row>
    <row r="25" spans="1:9">
      <c r="A25" s="6"/>
      <c r="B25" s="77"/>
      <c r="C25" s="78"/>
      <c r="D25" s="5" t="s">
        <v>54</v>
      </c>
      <c r="E25" s="178">
        <v>1</v>
      </c>
      <c r="F25" s="178">
        <v>0.9</v>
      </c>
      <c r="G25" s="5">
        <v>3</v>
      </c>
      <c r="H25" s="5">
        <v>2.7</v>
      </c>
      <c r="I25" s="52" t="s">
        <v>156</v>
      </c>
    </row>
    <row r="26" spans="1:9">
      <c r="A26" s="6"/>
      <c r="B26" s="77"/>
      <c r="C26" s="76" t="s">
        <v>56</v>
      </c>
      <c r="D26" s="5" t="s">
        <v>50</v>
      </c>
      <c r="E26" s="178">
        <v>1</v>
      </c>
      <c r="F26" s="178">
        <v>1</v>
      </c>
      <c r="G26" s="5">
        <v>3</v>
      </c>
      <c r="H26" s="5">
        <v>3</v>
      </c>
      <c r="I26" s="52"/>
    </row>
    <row r="27" spans="1:9">
      <c r="A27" s="6"/>
      <c r="B27" s="77"/>
      <c r="C27" s="77"/>
      <c r="D27" s="5" t="s">
        <v>57</v>
      </c>
      <c r="E27" s="178">
        <v>1</v>
      </c>
      <c r="F27" s="178">
        <v>1</v>
      </c>
      <c r="G27" s="5">
        <v>3</v>
      </c>
      <c r="H27" s="5">
        <v>3</v>
      </c>
      <c r="I27" s="52"/>
    </row>
    <row r="28" spans="1:9">
      <c r="A28" s="6"/>
      <c r="B28" s="77"/>
      <c r="C28" s="77"/>
      <c r="D28" s="5" t="s">
        <v>59</v>
      </c>
      <c r="E28" s="178">
        <v>1</v>
      </c>
      <c r="F28" s="178">
        <v>1</v>
      </c>
      <c r="G28" s="5">
        <v>3</v>
      </c>
      <c r="H28" s="5">
        <v>3</v>
      </c>
      <c r="I28" s="52"/>
    </row>
    <row r="29" spans="1:9">
      <c r="A29" s="6"/>
      <c r="B29" s="77"/>
      <c r="C29" s="78"/>
      <c r="D29" s="5" t="s">
        <v>60</v>
      </c>
      <c r="E29" s="178">
        <v>1</v>
      </c>
      <c r="F29" s="178">
        <v>1</v>
      </c>
      <c r="G29" s="5">
        <v>2</v>
      </c>
      <c r="H29" s="5">
        <v>1.8</v>
      </c>
      <c r="I29" s="52"/>
    </row>
    <row r="30" spans="1:9">
      <c r="A30" s="6"/>
      <c r="B30" s="8" t="s">
        <v>61</v>
      </c>
      <c r="C30" s="10" t="s">
        <v>62</v>
      </c>
      <c r="D30" s="5" t="s">
        <v>157</v>
      </c>
      <c r="E30" s="178">
        <v>1</v>
      </c>
      <c r="F30" s="178">
        <v>0.9</v>
      </c>
      <c r="G30" s="5">
        <v>10</v>
      </c>
      <c r="H30" s="5">
        <v>9</v>
      </c>
      <c r="I30" s="52" t="s">
        <v>153</v>
      </c>
    </row>
    <row r="31" spans="1:9">
      <c r="A31" s="6"/>
      <c r="B31" s="12"/>
      <c r="C31" s="10" t="s">
        <v>67</v>
      </c>
      <c r="D31" s="5" t="s">
        <v>158</v>
      </c>
      <c r="E31" s="178">
        <v>1</v>
      </c>
      <c r="F31" s="178">
        <v>0.9</v>
      </c>
      <c r="G31" s="5">
        <v>9</v>
      </c>
      <c r="H31" s="5">
        <v>9</v>
      </c>
      <c r="I31" s="52" t="s">
        <v>153</v>
      </c>
    </row>
    <row r="32" spans="1:9">
      <c r="A32" s="6"/>
      <c r="B32" s="12"/>
      <c r="C32" s="10" t="s">
        <v>71</v>
      </c>
      <c r="D32" s="5" t="s">
        <v>159</v>
      </c>
      <c r="E32" s="178">
        <v>1</v>
      </c>
      <c r="F32" s="178">
        <v>1</v>
      </c>
      <c r="G32" s="5">
        <v>8</v>
      </c>
      <c r="H32" s="5">
        <v>8</v>
      </c>
      <c r="I32" s="7"/>
    </row>
    <row r="33" spans="1:9">
      <c r="A33" s="6"/>
      <c r="B33" s="12"/>
      <c r="C33" s="70" t="s">
        <v>75</v>
      </c>
      <c r="D33" s="5" t="s">
        <v>160</v>
      </c>
      <c r="E33" s="178">
        <v>1</v>
      </c>
      <c r="F33" s="178">
        <v>1</v>
      </c>
      <c r="G33" s="5">
        <v>8</v>
      </c>
      <c r="H33" s="5">
        <v>8</v>
      </c>
      <c r="I33" s="7"/>
    </row>
    <row r="34" spans="1:9">
      <c r="A34" s="6"/>
      <c r="B34" s="8" t="s">
        <v>79</v>
      </c>
      <c r="C34" s="10" t="s">
        <v>161</v>
      </c>
      <c r="D34" s="5" t="s">
        <v>162</v>
      </c>
      <c r="E34" s="178">
        <v>1</v>
      </c>
      <c r="F34" s="178">
        <v>0.8</v>
      </c>
      <c r="G34" s="5">
        <v>7</v>
      </c>
      <c r="H34" s="5">
        <v>5.6</v>
      </c>
      <c r="I34" s="7" t="s">
        <v>163</v>
      </c>
    </row>
    <row r="35" spans="1:9">
      <c r="A35" s="6"/>
      <c r="B35" s="12"/>
      <c r="C35" s="10"/>
      <c r="D35" s="5" t="s">
        <v>164</v>
      </c>
      <c r="E35" s="5"/>
      <c r="F35" s="5"/>
      <c r="G35" s="5"/>
      <c r="H35" s="5"/>
      <c r="I35" s="7"/>
    </row>
    <row r="36" spans="1:9">
      <c r="A36" s="6"/>
      <c r="B36" s="12"/>
      <c r="C36" s="10" t="s">
        <v>115</v>
      </c>
      <c r="D36" s="5" t="s">
        <v>165</v>
      </c>
      <c r="E36" s="178">
        <v>1</v>
      </c>
      <c r="F36" s="178">
        <v>0.4</v>
      </c>
      <c r="G36" s="5">
        <v>8</v>
      </c>
      <c r="H36" s="5">
        <v>3.2</v>
      </c>
      <c r="I36" s="7" t="s">
        <v>166</v>
      </c>
    </row>
    <row r="37" spans="1:9">
      <c r="A37" s="6"/>
      <c r="B37" s="12"/>
      <c r="C37" s="10"/>
      <c r="D37" s="5" t="s">
        <v>167</v>
      </c>
      <c r="E37" s="5"/>
      <c r="F37" s="5"/>
      <c r="G37" s="5"/>
      <c r="H37" s="5"/>
      <c r="I37" s="7"/>
    </row>
    <row r="38" spans="1:9">
      <c r="A38" s="6"/>
      <c r="B38" s="12"/>
      <c r="C38" s="10" t="s">
        <v>80</v>
      </c>
      <c r="D38" s="5" t="s">
        <v>168</v>
      </c>
      <c r="E38" s="178">
        <v>1</v>
      </c>
      <c r="F38" s="178">
        <v>1</v>
      </c>
      <c r="G38" s="5">
        <v>5</v>
      </c>
      <c r="H38" s="5">
        <v>5</v>
      </c>
      <c r="I38" s="7"/>
    </row>
    <row r="39" spans="1:9">
      <c r="A39" s="6"/>
      <c r="B39" s="12"/>
      <c r="C39" s="10"/>
      <c r="D39" s="5" t="s">
        <v>169</v>
      </c>
      <c r="E39" s="5"/>
      <c r="F39" s="5"/>
      <c r="G39" s="5"/>
      <c r="H39" s="5"/>
      <c r="I39" s="7"/>
    </row>
    <row r="40" spans="1:9">
      <c r="A40" s="6"/>
      <c r="B40" s="12"/>
      <c r="C40" s="10" t="s">
        <v>83</v>
      </c>
      <c r="D40" s="5" t="s">
        <v>170</v>
      </c>
      <c r="E40" s="178">
        <v>1</v>
      </c>
      <c r="F40" s="178">
        <v>0.8</v>
      </c>
      <c r="G40" s="5">
        <v>5</v>
      </c>
      <c r="H40" s="5">
        <v>4</v>
      </c>
      <c r="I40" s="7"/>
    </row>
    <row r="41" ht="22.5" spans="1:9">
      <c r="A41" s="6"/>
      <c r="B41" s="8" t="s">
        <v>85</v>
      </c>
      <c r="C41" s="8" t="s">
        <v>86</v>
      </c>
      <c r="D41" s="5" t="s">
        <v>171</v>
      </c>
      <c r="E41" s="178">
        <v>1</v>
      </c>
      <c r="F41" s="178">
        <v>0.8</v>
      </c>
      <c r="G41" s="5">
        <v>10</v>
      </c>
      <c r="H41" s="5">
        <v>8</v>
      </c>
      <c r="I41" s="7" t="s">
        <v>172</v>
      </c>
    </row>
    <row r="42" ht="18" customHeight="1" spans="1:9">
      <c r="A42" s="6"/>
      <c r="B42" s="12"/>
      <c r="C42" s="12"/>
      <c r="D42" s="5" t="s">
        <v>173</v>
      </c>
      <c r="E42" s="5"/>
      <c r="F42" s="5"/>
      <c r="G42" s="5"/>
      <c r="H42" s="5"/>
      <c r="I42" s="5"/>
    </row>
    <row r="43" spans="1:9">
      <c r="A43" s="6" t="s">
        <v>89</v>
      </c>
      <c r="B43" s="6"/>
      <c r="C43" s="6"/>
      <c r="D43" s="6"/>
      <c r="E43" s="6"/>
      <c r="F43" s="6"/>
      <c r="G43" s="6">
        <v>100</v>
      </c>
      <c r="H43" s="16">
        <v>88.4</v>
      </c>
      <c r="I43" s="5"/>
    </row>
    <row r="44" ht="24" customHeight="1" spans="1:9">
      <c r="A44" s="5" t="s">
        <v>90</v>
      </c>
      <c r="B44" s="20" t="s">
        <v>174</v>
      </c>
      <c r="C44" s="20"/>
      <c r="D44" s="20"/>
      <c r="E44" s="20"/>
      <c r="F44" s="20"/>
      <c r="G44" s="20"/>
      <c r="H44" s="20"/>
      <c r="I44" s="20"/>
    </row>
    <row r="45" spans="1:9">
      <c r="A45" s="3"/>
      <c r="B45" s="3" t="s">
        <v>175</v>
      </c>
      <c r="C45" s="3"/>
      <c r="D45" s="3"/>
      <c r="E45" s="3"/>
      <c r="F45" s="3"/>
      <c r="G45" s="3"/>
      <c r="H45" s="3"/>
      <c r="I45" s="3"/>
    </row>
    <row r="46" ht="54" customHeight="1" spans="1:9">
      <c r="A46" s="49" t="s">
        <v>93</v>
      </c>
      <c r="B46" s="49"/>
      <c r="C46" s="49"/>
      <c r="D46" s="49"/>
      <c r="E46" s="49"/>
      <c r="F46" s="49"/>
      <c r="G46" s="49"/>
      <c r="H46" s="49"/>
      <c r="I46" s="49"/>
    </row>
    <row r="47" spans="1:9">
      <c r="A47" s="3" t="s">
        <v>94</v>
      </c>
      <c r="B47" s="3"/>
      <c r="C47" s="3"/>
      <c r="D47" s="3"/>
      <c r="E47" s="3"/>
      <c r="F47" s="3"/>
      <c r="G47" s="3"/>
      <c r="H47" s="3"/>
      <c r="I47" s="3"/>
    </row>
    <row r="48" ht="30" customHeight="1" spans="1:9">
      <c r="A48" s="49" t="s">
        <v>95</v>
      </c>
      <c r="B48" s="49"/>
      <c r="C48" s="49"/>
      <c r="D48" s="49"/>
      <c r="E48" s="49"/>
      <c r="F48" s="49"/>
      <c r="G48" s="49"/>
      <c r="H48" s="49"/>
      <c r="I48" s="49"/>
    </row>
    <row r="49" ht="36" customHeight="1" spans="1:9">
      <c r="A49" s="49" t="s">
        <v>96</v>
      </c>
      <c r="B49" s="49"/>
      <c r="C49" s="49"/>
      <c r="D49" s="49"/>
      <c r="E49" s="49"/>
      <c r="F49" s="49"/>
      <c r="G49" s="49"/>
      <c r="H49" s="49"/>
      <c r="I49" s="49"/>
    </row>
  </sheetData>
  <mergeCells count="41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3:F43"/>
    <mergeCell ref="B44:I44"/>
    <mergeCell ref="A46:I46"/>
    <mergeCell ref="A48:I48"/>
    <mergeCell ref="A49:I49"/>
    <mergeCell ref="A6:A11"/>
    <mergeCell ref="A12:A16"/>
    <mergeCell ref="A17:A42"/>
    <mergeCell ref="B18:B22"/>
    <mergeCell ref="B23:B29"/>
    <mergeCell ref="B30:B33"/>
    <mergeCell ref="B34:B40"/>
    <mergeCell ref="B41:B42"/>
    <mergeCell ref="C18:C20"/>
    <mergeCell ref="C21:C22"/>
    <mergeCell ref="C23:C25"/>
    <mergeCell ref="C26:C29"/>
    <mergeCell ref="C34:C35"/>
    <mergeCell ref="C36:C37"/>
    <mergeCell ref="C38:C39"/>
    <mergeCell ref="C41:C42"/>
    <mergeCell ref="B13:D16"/>
    <mergeCell ref="E13:I16"/>
  </mergeCells>
  <pageMargins left="0.75" right="0.75" top="1" bottom="1" header="0.5" footer="0.5"/>
  <pageSetup paperSize="9" scale="80" fitToWidth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opLeftCell="A17" workbookViewId="0">
      <selection activeCell="M24" sqref="M24"/>
    </sheetView>
  </sheetViews>
  <sheetFormatPr defaultColWidth="9" defaultRowHeight="13.5"/>
  <cols>
    <col min="1" max="1" width="7" customWidth="1"/>
    <col min="2" max="2" width="8.5" customWidth="1"/>
    <col min="3" max="3" width="7.875" customWidth="1"/>
    <col min="4" max="4" width="23.625" customWidth="1"/>
    <col min="5" max="6" width="16.125" customWidth="1"/>
    <col min="7" max="8" width="7" customWidth="1"/>
    <col min="9" max="9" width="11.1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176</v>
      </c>
      <c r="H3" s="3"/>
      <c r="I3" s="3"/>
    </row>
    <row r="4" spans="1:9">
      <c r="A4" s="5" t="s">
        <v>4</v>
      </c>
      <c r="B4" s="6" t="s">
        <v>177</v>
      </c>
      <c r="C4" s="6"/>
      <c r="D4" s="6"/>
      <c r="E4" s="6"/>
      <c r="F4" s="6"/>
      <c r="G4" s="6"/>
      <c r="H4" s="6"/>
      <c r="I4" s="6"/>
    </row>
    <row r="5" ht="22.5" spans="1:9">
      <c r="A5" s="7" t="s">
        <v>6</v>
      </c>
      <c r="B5" s="21" t="s">
        <v>98</v>
      </c>
      <c r="C5" s="21"/>
      <c r="D5" s="21"/>
      <c r="E5" s="6" t="s">
        <v>8</v>
      </c>
      <c r="F5" s="6" t="s">
        <v>9</v>
      </c>
      <c r="G5" s="6"/>
      <c r="H5" s="6"/>
      <c r="I5" s="6"/>
    </row>
    <row r="6" ht="15" customHeight="1" spans="1:9">
      <c r="A6" s="8" t="s">
        <v>10</v>
      </c>
      <c r="B6" s="9" t="s">
        <v>11</v>
      </c>
      <c r="C6" s="10"/>
      <c r="D6" s="6" t="s">
        <v>178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173">
        <v>5</v>
      </c>
      <c r="E7" s="173">
        <v>0</v>
      </c>
      <c r="F7" s="173">
        <v>8.76</v>
      </c>
      <c r="G7" s="56">
        <f t="shared" ref="G7:G9" si="0">F7/D7*100</f>
        <v>175.2</v>
      </c>
      <c r="H7" s="57"/>
      <c r="I7" s="64"/>
    </row>
    <row r="8" spans="1:9">
      <c r="A8" s="12"/>
      <c r="B8" s="6" t="s">
        <v>17</v>
      </c>
      <c r="C8" s="6"/>
      <c r="D8" s="173">
        <v>5</v>
      </c>
      <c r="E8" s="173">
        <v>0</v>
      </c>
      <c r="F8" s="173">
        <v>8.76</v>
      </c>
      <c r="G8" s="56">
        <f t="shared" si="0"/>
        <v>175.2</v>
      </c>
      <c r="H8" s="57"/>
      <c r="I8" s="64"/>
    </row>
    <row r="9" spans="1:9">
      <c r="A9" s="12"/>
      <c r="B9" s="6" t="s">
        <v>18</v>
      </c>
      <c r="C9" s="6"/>
      <c r="D9" s="173">
        <v>5</v>
      </c>
      <c r="E9" s="173">
        <v>0</v>
      </c>
      <c r="F9" s="173">
        <v>8.76</v>
      </c>
      <c r="G9" s="56">
        <f t="shared" si="0"/>
        <v>175.2</v>
      </c>
      <c r="H9" s="57"/>
      <c r="I9" s="64"/>
    </row>
    <row r="10" spans="1:9">
      <c r="A10" s="12"/>
      <c r="B10" s="6" t="s">
        <v>19</v>
      </c>
      <c r="C10" s="6"/>
      <c r="D10" s="5"/>
      <c r="E10" s="13"/>
      <c r="F10" s="5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5"/>
      <c r="E11" s="13"/>
      <c r="F11" s="5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ht="3" customHeight="1" spans="1:9">
      <c r="A13" s="12"/>
      <c r="B13" s="17" t="s">
        <v>179</v>
      </c>
      <c r="C13" s="174"/>
      <c r="D13" s="97"/>
      <c r="E13" s="20" t="s">
        <v>179</v>
      </c>
      <c r="F13" s="20"/>
      <c r="G13" s="20"/>
      <c r="H13" s="20"/>
      <c r="I13" s="20"/>
    </row>
    <row r="14" ht="3" customHeight="1" spans="1:9">
      <c r="A14" s="12"/>
      <c r="B14" s="175"/>
      <c r="C14" s="49"/>
      <c r="D14" s="99"/>
      <c r="E14" s="20"/>
      <c r="F14" s="20"/>
      <c r="G14" s="20"/>
      <c r="H14" s="20"/>
      <c r="I14" s="20"/>
    </row>
    <row r="15" ht="3" customHeight="1" spans="1:9">
      <c r="A15" s="12"/>
      <c r="B15" s="175"/>
      <c r="C15" s="49"/>
      <c r="D15" s="99"/>
      <c r="E15" s="20"/>
      <c r="F15" s="20"/>
      <c r="G15" s="20"/>
      <c r="H15" s="20"/>
      <c r="I15" s="20"/>
    </row>
    <row r="16" ht="18" customHeight="1" spans="1:9">
      <c r="A16" s="15"/>
      <c r="B16" s="176"/>
      <c r="C16" s="177"/>
      <c r="D16" s="102"/>
      <c r="E16" s="20"/>
      <c r="F16" s="20"/>
      <c r="G16" s="20"/>
      <c r="H16" s="20"/>
      <c r="I16" s="20"/>
    </row>
    <row r="17" spans="1:9">
      <c r="A17" s="6" t="s">
        <v>180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6" t="s">
        <v>35</v>
      </c>
    </row>
    <row r="18" spans="1:9">
      <c r="A18" s="6"/>
      <c r="B18" s="8" t="s">
        <v>181</v>
      </c>
      <c r="C18" s="76" t="s">
        <v>37</v>
      </c>
      <c r="D18" s="5" t="s">
        <v>38</v>
      </c>
      <c r="E18" s="62" t="s">
        <v>182</v>
      </c>
      <c r="F18" s="62" t="s">
        <v>182</v>
      </c>
      <c r="G18" s="21">
        <v>2</v>
      </c>
      <c r="H18" s="21">
        <f t="shared" ref="H18:H26" si="1">IF(F18=E18,2)</f>
        <v>2</v>
      </c>
      <c r="I18" s="5"/>
    </row>
    <row r="19" spans="1:9">
      <c r="A19" s="6"/>
      <c r="B19" s="77"/>
      <c r="C19" s="77"/>
      <c r="D19" s="5" t="s">
        <v>41</v>
      </c>
      <c r="E19" s="62" t="s">
        <v>42</v>
      </c>
      <c r="F19" s="62" t="s">
        <v>42</v>
      </c>
      <c r="G19" s="21">
        <v>2</v>
      </c>
      <c r="H19" s="21">
        <f t="shared" si="1"/>
        <v>2</v>
      </c>
      <c r="I19" s="5"/>
    </row>
    <row r="20" spans="1:9">
      <c r="A20" s="6"/>
      <c r="B20" s="77"/>
      <c r="C20" s="78"/>
      <c r="D20" s="5" t="s">
        <v>43</v>
      </c>
      <c r="E20" s="62" t="s">
        <v>44</v>
      </c>
      <c r="F20" s="62" t="s">
        <v>44</v>
      </c>
      <c r="G20" s="21">
        <v>2</v>
      </c>
      <c r="H20" s="21">
        <f t="shared" si="1"/>
        <v>2</v>
      </c>
      <c r="I20" s="5"/>
    </row>
    <row r="21" spans="1:9">
      <c r="A21" s="6"/>
      <c r="B21" s="77"/>
      <c r="C21" s="76" t="s">
        <v>45</v>
      </c>
      <c r="D21" s="5" t="s">
        <v>46</v>
      </c>
      <c r="E21" s="62">
        <v>1</v>
      </c>
      <c r="F21" s="62">
        <v>1</v>
      </c>
      <c r="G21" s="21">
        <v>2</v>
      </c>
      <c r="H21" s="21">
        <f t="shared" si="1"/>
        <v>2</v>
      </c>
      <c r="I21" s="5"/>
    </row>
    <row r="22" spans="1:9">
      <c r="A22" s="6"/>
      <c r="B22" s="77"/>
      <c r="C22" s="78"/>
      <c r="D22" s="5" t="s">
        <v>47</v>
      </c>
      <c r="E22" s="62">
        <v>1</v>
      </c>
      <c r="F22" s="62">
        <v>1</v>
      </c>
      <c r="G22" s="21">
        <v>2</v>
      </c>
      <c r="H22" s="21">
        <f t="shared" si="1"/>
        <v>2</v>
      </c>
      <c r="I22" s="5"/>
    </row>
    <row r="23" spans="1:9">
      <c r="A23" s="6"/>
      <c r="B23" s="8" t="s">
        <v>183</v>
      </c>
      <c r="C23" s="76" t="s">
        <v>49</v>
      </c>
      <c r="D23" s="5" t="s">
        <v>50</v>
      </c>
      <c r="E23" s="62" t="s">
        <v>101</v>
      </c>
      <c r="F23" s="62" t="s">
        <v>101</v>
      </c>
      <c r="G23" s="21">
        <v>2</v>
      </c>
      <c r="H23" s="21">
        <f t="shared" si="1"/>
        <v>2</v>
      </c>
      <c r="I23" s="5"/>
    </row>
    <row r="24" spans="1:9">
      <c r="A24" s="6"/>
      <c r="B24" s="77"/>
      <c r="C24" s="77"/>
      <c r="D24" s="5" t="s">
        <v>52</v>
      </c>
      <c r="E24" s="62" t="s">
        <v>53</v>
      </c>
      <c r="F24" s="62" t="s">
        <v>53</v>
      </c>
      <c r="G24" s="21">
        <v>2</v>
      </c>
      <c r="H24" s="21">
        <f t="shared" si="1"/>
        <v>2</v>
      </c>
      <c r="I24" s="5"/>
    </row>
    <row r="25" spans="1:9">
      <c r="A25" s="6"/>
      <c r="B25" s="77"/>
      <c r="C25" s="78"/>
      <c r="D25" s="5" t="s">
        <v>54</v>
      </c>
      <c r="E25" s="62" t="s">
        <v>55</v>
      </c>
      <c r="F25" s="62" t="s">
        <v>55</v>
      </c>
      <c r="G25" s="21">
        <v>2</v>
      </c>
      <c r="H25" s="21">
        <f t="shared" si="1"/>
        <v>2</v>
      </c>
      <c r="I25" s="5"/>
    </row>
    <row r="26" spans="1:9">
      <c r="A26" s="6"/>
      <c r="B26" s="77"/>
      <c r="C26" s="76" t="s">
        <v>56</v>
      </c>
      <c r="D26" s="5" t="s">
        <v>50</v>
      </c>
      <c r="E26" s="62" t="s">
        <v>101</v>
      </c>
      <c r="F26" s="62" t="s">
        <v>101</v>
      </c>
      <c r="G26" s="21">
        <v>2</v>
      </c>
      <c r="H26" s="21">
        <f t="shared" si="1"/>
        <v>2</v>
      </c>
      <c r="I26" s="5"/>
    </row>
    <row r="27" spans="1:9">
      <c r="A27" s="6"/>
      <c r="B27" s="77"/>
      <c r="C27" s="77"/>
      <c r="D27" s="5" t="s">
        <v>57</v>
      </c>
      <c r="E27" s="62" t="s">
        <v>58</v>
      </c>
      <c r="F27" s="62" t="s">
        <v>58</v>
      </c>
      <c r="G27" s="21">
        <v>1</v>
      </c>
      <c r="H27" s="21">
        <f>IF(F27=E27,1)</f>
        <v>1</v>
      </c>
      <c r="I27" s="5"/>
    </row>
    <row r="28" spans="1:9">
      <c r="A28" s="6"/>
      <c r="B28" s="77"/>
      <c r="C28" s="77"/>
      <c r="D28" s="5" t="s">
        <v>59</v>
      </c>
      <c r="E28" s="62" t="s">
        <v>53</v>
      </c>
      <c r="F28" s="62" t="s">
        <v>53</v>
      </c>
      <c r="G28" s="21">
        <v>1</v>
      </c>
      <c r="H28" s="21">
        <f>IF(F28=E28,1)</f>
        <v>1</v>
      </c>
      <c r="I28" s="5"/>
    </row>
    <row r="29" spans="1:9">
      <c r="A29" s="6"/>
      <c r="B29" s="77"/>
      <c r="C29" s="78"/>
      <c r="D29" s="5" t="s">
        <v>60</v>
      </c>
      <c r="E29" s="62">
        <v>1</v>
      </c>
      <c r="F29" s="85">
        <f>F7/D7</f>
        <v>1.752</v>
      </c>
      <c r="G29" s="21">
        <v>10</v>
      </c>
      <c r="H29" s="166">
        <v>10</v>
      </c>
      <c r="I29" s="7"/>
    </row>
    <row r="30" spans="1:9">
      <c r="A30" s="6"/>
      <c r="B30" s="12"/>
      <c r="C30" s="72"/>
      <c r="D30" s="5" t="s">
        <v>184</v>
      </c>
      <c r="E30" s="6">
        <v>3</v>
      </c>
      <c r="F30" s="6">
        <v>5</v>
      </c>
      <c r="G30" s="21">
        <v>5</v>
      </c>
      <c r="H30" s="164">
        <v>8</v>
      </c>
      <c r="I30" s="7"/>
    </row>
    <row r="31" spans="1:9">
      <c r="A31" s="6"/>
      <c r="B31" s="12"/>
      <c r="C31" s="72"/>
      <c r="D31" s="5" t="s">
        <v>185</v>
      </c>
      <c r="E31" s="6">
        <v>1</v>
      </c>
      <c r="F31" s="6">
        <v>1</v>
      </c>
      <c r="G31" s="21">
        <v>5</v>
      </c>
      <c r="H31" s="164">
        <f>F31/E31*G31</f>
        <v>5</v>
      </c>
      <c r="I31" s="7"/>
    </row>
    <row r="32" spans="1:9">
      <c r="A32" s="6"/>
      <c r="B32" s="12"/>
      <c r="C32" s="75"/>
      <c r="D32" s="5" t="s">
        <v>186</v>
      </c>
      <c r="E32" s="6">
        <v>1</v>
      </c>
      <c r="F32" s="6">
        <v>1</v>
      </c>
      <c r="G32" s="21">
        <v>5</v>
      </c>
      <c r="H32" s="164">
        <v>4</v>
      </c>
      <c r="I32" s="7"/>
    </row>
    <row r="33" spans="1:9">
      <c r="A33" s="6"/>
      <c r="B33" s="12"/>
      <c r="C33" s="72" t="s">
        <v>67</v>
      </c>
      <c r="D33" s="5" t="s">
        <v>187</v>
      </c>
      <c r="E33" s="6">
        <v>1</v>
      </c>
      <c r="F33" s="6">
        <v>1</v>
      </c>
      <c r="G33" s="8">
        <v>10</v>
      </c>
      <c r="H33" s="167">
        <f>F33/E33*G33</f>
        <v>10</v>
      </c>
      <c r="I33" s="8"/>
    </row>
    <row r="34" spans="1:9">
      <c r="A34" s="6"/>
      <c r="B34" s="12"/>
      <c r="C34" s="72"/>
      <c r="D34" s="5" t="s">
        <v>188</v>
      </c>
      <c r="E34" s="6">
        <v>1</v>
      </c>
      <c r="F34" s="6">
        <v>0</v>
      </c>
      <c r="G34" s="12"/>
      <c r="H34" s="168"/>
      <c r="I34" s="12"/>
    </row>
    <row r="35" spans="1:9">
      <c r="A35" s="6"/>
      <c r="B35" s="12"/>
      <c r="C35" s="72"/>
      <c r="D35" s="5" t="s">
        <v>189</v>
      </c>
      <c r="E35" s="6">
        <v>1</v>
      </c>
      <c r="F35" s="6">
        <v>0</v>
      </c>
      <c r="G35" s="12"/>
      <c r="H35" s="168"/>
      <c r="I35" s="12"/>
    </row>
    <row r="36" spans="1:9">
      <c r="A36" s="6"/>
      <c r="B36" s="12"/>
      <c r="C36" s="72"/>
      <c r="D36" s="5" t="s">
        <v>190</v>
      </c>
      <c r="E36" s="6">
        <v>1</v>
      </c>
      <c r="F36" s="6">
        <v>0</v>
      </c>
      <c r="G36" s="12"/>
      <c r="H36" s="168"/>
      <c r="I36" s="12"/>
    </row>
    <row r="37" spans="1:9">
      <c r="A37" s="6"/>
      <c r="B37" s="12"/>
      <c r="C37" s="75"/>
      <c r="D37" s="5" t="s">
        <v>191</v>
      </c>
      <c r="E37" s="6">
        <v>1</v>
      </c>
      <c r="F37" s="6">
        <v>0</v>
      </c>
      <c r="G37" s="15"/>
      <c r="H37" s="169"/>
      <c r="I37" s="15"/>
    </row>
    <row r="38" spans="1:9">
      <c r="A38" s="6"/>
      <c r="B38" s="12"/>
      <c r="C38" s="10" t="s">
        <v>71</v>
      </c>
      <c r="D38" s="5" t="s">
        <v>192</v>
      </c>
      <c r="E38" s="62">
        <v>1</v>
      </c>
      <c r="F38" s="6" t="s">
        <v>132</v>
      </c>
      <c r="G38" s="21">
        <v>5</v>
      </c>
      <c r="H38" s="21">
        <v>0</v>
      </c>
      <c r="I38" s="5"/>
    </row>
    <row r="39" spans="1:9">
      <c r="A39" s="6"/>
      <c r="B39" s="12"/>
      <c r="C39" s="10"/>
      <c r="D39" s="5" t="s">
        <v>193</v>
      </c>
      <c r="E39" s="62">
        <v>0.8</v>
      </c>
      <c r="F39" s="85">
        <f>F29</f>
        <v>1.752</v>
      </c>
      <c r="G39" s="21">
        <v>6</v>
      </c>
      <c r="H39" s="164">
        <v>3</v>
      </c>
      <c r="I39" s="5"/>
    </row>
    <row r="40" spans="1:9">
      <c r="A40" s="6"/>
      <c r="B40" s="12"/>
      <c r="C40" s="10"/>
      <c r="D40" s="5" t="s">
        <v>194</v>
      </c>
      <c r="E40" s="62">
        <v>0.6</v>
      </c>
      <c r="F40" s="6" t="s">
        <v>132</v>
      </c>
      <c r="G40" s="21">
        <v>2</v>
      </c>
      <c r="H40" s="21">
        <v>0</v>
      </c>
      <c r="I40" s="5"/>
    </row>
    <row r="41" spans="1:9">
      <c r="A41" s="6"/>
      <c r="B41" s="12"/>
      <c r="C41" s="70" t="s">
        <v>75</v>
      </c>
      <c r="D41" s="5" t="s">
        <v>195</v>
      </c>
      <c r="E41" s="62">
        <v>0.95</v>
      </c>
      <c r="F41" s="62" t="s">
        <v>132</v>
      </c>
      <c r="G41" s="21">
        <v>5</v>
      </c>
      <c r="H41" s="21">
        <v>0</v>
      </c>
      <c r="I41" s="5"/>
    </row>
    <row r="42" spans="1:9">
      <c r="A42" s="6"/>
      <c r="B42" s="12"/>
      <c r="C42" s="72"/>
      <c r="D42" s="5" t="s">
        <v>196</v>
      </c>
      <c r="E42" s="62">
        <v>0.8</v>
      </c>
      <c r="F42" s="62" t="s">
        <v>132</v>
      </c>
      <c r="G42" s="21">
        <v>3</v>
      </c>
      <c r="H42" s="171">
        <v>0</v>
      </c>
      <c r="I42" s="5"/>
    </row>
    <row r="43" spans="1:9">
      <c r="A43" s="6"/>
      <c r="B43" s="12"/>
      <c r="C43" s="72"/>
      <c r="D43" s="5" t="s">
        <v>197</v>
      </c>
      <c r="E43" s="62">
        <v>0.7</v>
      </c>
      <c r="F43" s="85">
        <v>0.6659</v>
      </c>
      <c r="G43" s="21">
        <v>1</v>
      </c>
      <c r="H43" s="21">
        <v>1</v>
      </c>
      <c r="I43" s="5"/>
    </row>
    <row r="44" spans="1:9">
      <c r="A44" s="6"/>
      <c r="B44" s="8" t="s">
        <v>198</v>
      </c>
      <c r="C44" s="10" t="s">
        <v>161</v>
      </c>
      <c r="D44" s="5" t="s">
        <v>199</v>
      </c>
      <c r="E44" s="62">
        <v>0.9</v>
      </c>
      <c r="F44" s="85">
        <v>0.6659</v>
      </c>
      <c r="G44" s="21">
        <v>6</v>
      </c>
      <c r="H44" s="164">
        <v>3</v>
      </c>
      <c r="I44" s="7"/>
    </row>
    <row r="45" spans="1:9">
      <c r="A45" s="6"/>
      <c r="B45" s="12"/>
      <c r="C45" s="10" t="s">
        <v>115</v>
      </c>
      <c r="D45" s="5" t="s">
        <v>200</v>
      </c>
      <c r="E45" s="6" t="s">
        <v>201</v>
      </c>
      <c r="F45" s="6" t="s">
        <v>202</v>
      </c>
      <c r="G45" s="21">
        <v>6</v>
      </c>
      <c r="H45" s="21">
        <v>3</v>
      </c>
      <c r="I45" s="5"/>
    </row>
    <row r="46" spans="1:9">
      <c r="A46" s="6"/>
      <c r="B46" s="12"/>
      <c r="C46" s="10" t="s">
        <v>80</v>
      </c>
      <c r="D46" s="5" t="s">
        <v>203</v>
      </c>
      <c r="E46" s="6" t="s">
        <v>53</v>
      </c>
      <c r="F46" s="6" t="s">
        <v>53</v>
      </c>
      <c r="G46" s="21">
        <v>7</v>
      </c>
      <c r="H46" s="21">
        <v>5</v>
      </c>
      <c r="I46" s="5"/>
    </row>
    <row r="47" spans="1:9">
      <c r="A47" s="6"/>
      <c r="B47" s="12"/>
      <c r="C47" s="10" t="s">
        <v>83</v>
      </c>
      <c r="D47" s="5" t="s">
        <v>204</v>
      </c>
      <c r="E47" s="6" t="s">
        <v>53</v>
      </c>
      <c r="F47" s="6" t="s">
        <v>53</v>
      </c>
      <c r="G47" s="21">
        <v>6</v>
      </c>
      <c r="H47" s="21">
        <v>5</v>
      </c>
      <c r="I47" s="5"/>
    </row>
    <row r="48" ht="20" customHeight="1" spans="1:9">
      <c r="A48" s="6"/>
      <c r="B48" s="8" t="s">
        <v>205</v>
      </c>
      <c r="C48" s="8" t="s">
        <v>86</v>
      </c>
      <c r="D48" s="7" t="s">
        <v>206</v>
      </c>
      <c r="E48" s="62">
        <v>0.9</v>
      </c>
      <c r="F48" s="62">
        <v>0.8</v>
      </c>
      <c r="G48" s="21">
        <v>10</v>
      </c>
      <c r="H48" s="21">
        <v>6</v>
      </c>
      <c r="I48" s="5"/>
    </row>
    <row r="49" spans="1:9">
      <c r="A49" s="9" t="s">
        <v>89</v>
      </c>
      <c r="B49" s="11"/>
      <c r="C49" s="11"/>
      <c r="D49" s="11"/>
      <c r="E49" s="11"/>
      <c r="F49" s="10"/>
      <c r="G49" s="21">
        <f>SUM(G18:G48)-G39-G40-G42-G43</f>
        <v>100</v>
      </c>
      <c r="H49" s="164">
        <v>85</v>
      </c>
      <c r="I49" s="5"/>
    </row>
    <row r="50" ht="30" customHeight="1" spans="1:9">
      <c r="A50" s="5" t="s">
        <v>90</v>
      </c>
      <c r="B50" s="172" t="s">
        <v>174</v>
      </c>
      <c r="C50" s="172"/>
      <c r="D50" s="172"/>
      <c r="E50" s="172"/>
      <c r="F50" s="172"/>
      <c r="G50" s="172"/>
      <c r="H50" s="172"/>
      <c r="I50" s="172"/>
    </row>
    <row r="51" spans="1:9">
      <c r="A51" s="3"/>
      <c r="B51" s="3" t="s">
        <v>92</v>
      </c>
      <c r="C51" s="3"/>
      <c r="D51" s="3"/>
      <c r="E51" s="3"/>
      <c r="F51" s="3"/>
      <c r="G51" s="3"/>
      <c r="H51" s="3"/>
      <c r="I51" s="3"/>
    </row>
    <row r="52" ht="42" customHeight="1" spans="1:9">
      <c r="A52" s="49" t="s">
        <v>93</v>
      </c>
      <c r="B52" s="49"/>
      <c r="C52" s="49"/>
      <c r="D52" s="49"/>
      <c r="E52" s="49"/>
      <c r="F52" s="49"/>
      <c r="G52" s="49"/>
      <c r="H52" s="49"/>
      <c r="I52" s="49"/>
    </row>
    <row r="53" spans="1:9">
      <c r="A53" s="3" t="s">
        <v>94</v>
      </c>
      <c r="B53" s="3"/>
      <c r="C53" s="3"/>
      <c r="D53" s="3"/>
      <c r="E53" s="3"/>
      <c r="F53" s="3"/>
      <c r="G53" s="3"/>
      <c r="H53" s="3"/>
      <c r="I53" s="3"/>
    </row>
    <row r="54" ht="24" customHeight="1" spans="1:9">
      <c r="A54" s="49" t="s">
        <v>95</v>
      </c>
      <c r="B54" s="49"/>
      <c r="C54" s="49"/>
      <c r="D54" s="49"/>
      <c r="E54" s="49"/>
      <c r="F54" s="49"/>
      <c r="G54" s="49"/>
      <c r="H54" s="49"/>
      <c r="I54" s="49"/>
    </row>
    <row r="55" ht="30" customHeight="1" spans="1:9">
      <c r="A55" s="49" t="s">
        <v>96</v>
      </c>
      <c r="B55" s="49"/>
      <c r="C55" s="49"/>
      <c r="D55" s="49"/>
      <c r="E55" s="49"/>
      <c r="F55" s="49"/>
      <c r="G55" s="49"/>
      <c r="H55" s="49"/>
      <c r="I55" s="49"/>
    </row>
  </sheetData>
  <mergeCells count="43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9:F49"/>
    <mergeCell ref="B50:I50"/>
    <mergeCell ref="A52:I52"/>
    <mergeCell ref="A54:I54"/>
    <mergeCell ref="A55:I55"/>
    <mergeCell ref="A6:A11"/>
    <mergeCell ref="A12:A16"/>
    <mergeCell ref="A17:A48"/>
    <mergeCell ref="B18:B22"/>
    <mergeCell ref="B23:B29"/>
    <mergeCell ref="B30:B43"/>
    <mergeCell ref="B44:B47"/>
    <mergeCell ref="C18:C20"/>
    <mergeCell ref="C21:C22"/>
    <mergeCell ref="C23:C25"/>
    <mergeCell ref="C26:C29"/>
    <mergeCell ref="C30:C32"/>
    <mergeCell ref="C33:C37"/>
    <mergeCell ref="C38:C40"/>
    <mergeCell ref="C41:C43"/>
    <mergeCell ref="G33:G37"/>
    <mergeCell ref="H33:H37"/>
    <mergeCell ref="I33:I37"/>
    <mergeCell ref="B13:D16"/>
    <mergeCell ref="E13:I16"/>
  </mergeCells>
  <pageMargins left="0.75" right="0.75" top="1" bottom="1" header="0.5" footer="0.5"/>
  <pageSetup paperSize="9" scale="75" fitToWidth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27" workbookViewId="0">
      <selection activeCell="L49" sqref="L49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23.375" customWidth="1"/>
    <col min="5" max="5" width="14" customWidth="1"/>
    <col min="6" max="6" width="13.5" customWidth="1"/>
    <col min="7" max="8" width="7" customWidth="1"/>
    <col min="9" max="9" width="13.2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26" t="s">
        <v>2</v>
      </c>
      <c r="B3" s="26"/>
      <c r="C3" s="26"/>
      <c r="D3" s="26"/>
      <c r="E3" s="3"/>
      <c r="F3" s="3"/>
      <c r="G3" s="26" t="s">
        <v>176</v>
      </c>
      <c r="H3" s="26"/>
      <c r="I3" s="26"/>
    </row>
    <row r="4" spans="1:9">
      <c r="A4" s="5" t="s">
        <v>4</v>
      </c>
      <c r="B4" s="6" t="s">
        <v>207</v>
      </c>
      <c r="C4" s="6"/>
      <c r="D4" s="6"/>
      <c r="E4" s="6"/>
      <c r="F4" s="6"/>
      <c r="G4" s="6"/>
      <c r="H4" s="6"/>
      <c r="I4" s="6"/>
    </row>
    <row r="5" ht="38.25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customHeight="1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208</v>
      </c>
      <c r="H6" s="11"/>
      <c r="I6" s="10"/>
    </row>
    <row r="7" spans="1:9">
      <c r="A7" s="12"/>
      <c r="B7" s="6" t="s">
        <v>16</v>
      </c>
      <c r="C7" s="6"/>
      <c r="D7" s="6">
        <v>2</v>
      </c>
      <c r="E7" s="6">
        <v>0</v>
      </c>
      <c r="F7" s="6">
        <v>2</v>
      </c>
      <c r="G7" s="94">
        <f t="shared" ref="G7:G9" si="0">F7/D7</f>
        <v>1</v>
      </c>
      <c r="H7" s="95"/>
      <c r="I7" s="109"/>
    </row>
    <row r="8" spans="1:9">
      <c r="A8" s="12"/>
      <c r="B8" s="6" t="s">
        <v>17</v>
      </c>
      <c r="C8" s="6"/>
      <c r="D8" s="6">
        <v>2</v>
      </c>
      <c r="E8" s="6">
        <v>0</v>
      </c>
      <c r="F8" s="6">
        <v>2</v>
      </c>
      <c r="G8" s="94">
        <f t="shared" si="0"/>
        <v>1</v>
      </c>
      <c r="H8" s="95"/>
      <c r="I8" s="109"/>
    </row>
    <row r="9" spans="1:9">
      <c r="A9" s="12"/>
      <c r="B9" s="6" t="s">
        <v>18</v>
      </c>
      <c r="C9" s="6"/>
      <c r="D9" s="6">
        <v>2</v>
      </c>
      <c r="E9" s="6">
        <v>0</v>
      </c>
      <c r="F9" s="6">
        <v>2</v>
      </c>
      <c r="G9" s="94">
        <f t="shared" si="0"/>
        <v>1</v>
      </c>
      <c r="H9" s="95"/>
      <c r="I9" s="109"/>
    </row>
    <row r="10" spans="1:9">
      <c r="A10" s="12"/>
      <c r="B10" s="6" t="s">
        <v>19</v>
      </c>
      <c r="C10" s="6"/>
      <c r="D10" s="6"/>
      <c r="E10" s="6"/>
      <c r="F10" s="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5"/>
      <c r="E11" s="5"/>
      <c r="F11" s="5"/>
      <c r="G11" s="9" t="s">
        <v>20</v>
      </c>
      <c r="H11" s="11"/>
      <c r="I11" s="10"/>
    </row>
    <row r="12" customHeight="1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ht="8" customHeight="1" spans="1:9">
      <c r="A13" s="12"/>
      <c r="B13" s="17" t="s">
        <v>209</v>
      </c>
      <c r="C13" s="18"/>
      <c r="D13" s="19"/>
      <c r="E13" s="20" t="s">
        <v>209</v>
      </c>
      <c r="F13" s="20"/>
      <c r="G13" s="20"/>
      <c r="H13" s="20"/>
      <c r="I13" s="20"/>
    </row>
    <row r="14" ht="8" customHeight="1" spans="1:9">
      <c r="A14" s="12"/>
      <c r="B14" s="22"/>
      <c r="C14" s="23"/>
      <c r="D14" s="24"/>
      <c r="E14" s="20"/>
      <c r="F14" s="20"/>
      <c r="G14" s="20"/>
      <c r="H14" s="20"/>
      <c r="I14" s="20"/>
    </row>
    <row r="15" ht="8" customHeight="1" spans="1:9">
      <c r="A15" s="12"/>
      <c r="B15" s="22"/>
      <c r="C15" s="23"/>
      <c r="D15" s="24"/>
      <c r="E15" s="20"/>
      <c r="F15" s="20"/>
      <c r="G15" s="20"/>
      <c r="H15" s="20"/>
      <c r="I15" s="20"/>
    </row>
    <row r="16" ht="8" customHeight="1" spans="1:9">
      <c r="A16" s="15"/>
      <c r="B16" s="25"/>
      <c r="C16" s="26"/>
      <c r="D16" s="27"/>
      <c r="E16" s="20"/>
      <c r="F16" s="20"/>
      <c r="G16" s="20"/>
      <c r="H16" s="20"/>
      <c r="I16" s="20"/>
    </row>
    <row r="17" spans="1:9">
      <c r="A17" s="6" t="s">
        <v>180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6" t="s">
        <v>35</v>
      </c>
    </row>
    <row r="18" customHeight="1" spans="1:9">
      <c r="A18" s="6"/>
      <c r="B18" s="8" t="s">
        <v>181</v>
      </c>
      <c r="C18" s="76" t="s">
        <v>37</v>
      </c>
      <c r="D18" s="5" t="s">
        <v>38</v>
      </c>
      <c r="E18" s="62" t="s">
        <v>182</v>
      </c>
      <c r="F18" s="62" t="s">
        <v>182</v>
      </c>
      <c r="G18" s="21">
        <v>2</v>
      </c>
      <c r="H18" s="21">
        <f t="shared" ref="H18:H26" si="1">IF(F18=E18,2)</f>
        <v>2</v>
      </c>
      <c r="I18" s="5"/>
    </row>
    <row r="19" spans="1:9">
      <c r="A19" s="6"/>
      <c r="B19" s="77"/>
      <c r="C19" s="77"/>
      <c r="D19" s="5" t="s">
        <v>41</v>
      </c>
      <c r="E19" s="62" t="s">
        <v>42</v>
      </c>
      <c r="F19" s="62" t="s">
        <v>42</v>
      </c>
      <c r="G19" s="21">
        <v>2</v>
      </c>
      <c r="H19" s="21">
        <f t="shared" si="1"/>
        <v>2</v>
      </c>
      <c r="I19" s="5"/>
    </row>
    <row r="20" spans="1:9">
      <c r="A20" s="6"/>
      <c r="B20" s="77"/>
      <c r="C20" s="78"/>
      <c r="D20" s="5" t="s">
        <v>43</v>
      </c>
      <c r="E20" s="62" t="s">
        <v>44</v>
      </c>
      <c r="F20" s="62" t="s">
        <v>44</v>
      </c>
      <c r="G20" s="21">
        <v>2</v>
      </c>
      <c r="H20" s="21">
        <f t="shared" si="1"/>
        <v>2</v>
      </c>
      <c r="I20" s="5"/>
    </row>
    <row r="21" spans="1:9">
      <c r="A21" s="6"/>
      <c r="B21" s="77"/>
      <c r="C21" s="76" t="s">
        <v>45</v>
      </c>
      <c r="D21" s="5" t="s">
        <v>46</v>
      </c>
      <c r="E21" s="62">
        <v>1</v>
      </c>
      <c r="F21" s="62">
        <v>1</v>
      </c>
      <c r="G21" s="21">
        <v>2</v>
      </c>
      <c r="H21" s="21">
        <f t="shared" si="1"/>
        <v>2</v>
      </c>
      <c r="I21" s="5"/>
    </row>
    <row r="22" spans="1:9">
      <c r="A22" s="6"/>
      <c r="B22" s="77"/>
      <c r="C22" s="78"/>
      <c r="D22" s="5" t="s">
        <v>47</v>
      </c>
      <c r="E22" s="62">
        <v>1</v>
      </c>
      <c r="F22" s="62">
        <v>1</v>
      </c>
      <c r="G22" s="21">
        <v>2</v>
      </c>
      <c r="H22" s="21">
        <f t="shared" si="1"/>
        <v>2</v>
      </c>
      <c r="I22" s="5"/>
    </row>
    <row r="23" customHeight="1" spans="1:9">
      <c r="A23" s="6"/>
      <c r="B23" s="8" t="s">
        <v>183</v>
      </c>
      <c r="C23" s="76" t="s">
        <v>49</v>
      </c>
      <c r="D23" s="5" t="s">
        <v>50</v>
      </c>
      <c r="E23" s="62" t="s">
        <v>101</v>
      </c>
      <c r="F23" s="62" t="s">
        <v>101</v>
      </c>
      <c r="G23" s="21">
        <v>2</v>
      </c>
      <c r="H23" s="21">
        <f t="shared" si="1"/>
        <v>2</v>
      </c>
      <c r="I23" s="5"/>
    </row>
    <row r="24" spans="1:9">
      <c r="A24" s="6"/>
      <c r="B24" s="77"/>
      <c r="C24" s="77"/>
      <c r="D24" s="5" t="s">
        <v>52</v>
      </c>
      <c r="E24" s="62" t="s">
        <v>53</v>
      </c>
      <c r="F24" s="62" t="s">
        <v>53</v>
      </c>
      <c r="G24" s="21">
        <v>2</v>
      </c>
      <c r="H24" s="21">
        <f t="shared" si="1"/>
        <v>2</v>
      </c>
      <c r="I24" s="5"/>
    </row>
    <row r="25" spans="1:9">
      <c r="A25" s="6"/>
      <c r="B25" s="77"/>
      <c r="C25" s="78"/>
      <c r="D25" s="5" t="s">
        <v>54</v>
      </c>
      <c r="E25" s="62" t="s">
        <v>55</v>
      </c>
      <c r="F25" s="62" t="s">
        <v>55</v>
      </c>
      <c r="G25" s="21">
        <v>2</v>
      </c>
      <c r="H25" s="21">
        <f t="shared" si="1"/>
        <v>2</v>
      </c>
      <c r="I25" s="5"/>
    </row>
    <row r="26" spans="1:9">
      <c r="A26" s="6"/>
      <c r="B26" s="77"/>
      <c r="C26" s="76" t="s">
        <v>56</v>
      </c>
      <c r="D26" s="5" t="s">
        <v>50</v>
      </c>
      <c r="E26" s="62" t="s">
        <v>101</v>
      </c>
      <c r="F26" s="62" t="s">
        <v>101</v>
      </c>
      <c r="G26" s="21">
        <v>2</v>
      </c>
      <c r="H26" s="21">
        <f t="shared" si="1"/>
        <v>2</v>
      </c>
      <c r="I26" s="5"/>
    </row>
    <row r="27" spans="1:9">
      <c r="A27" s="6"/>
      <c r="B27" s="77"/>
      <c r="C27" s="77"/>
      <c r="D27" s="5" t="s">
        <v>57</v>
      </c>
      <c r="E27" s="62" t="s">
        <v>58</v>
      </c>
      <c r="F27" s="62" t="s">
        <v>58</v>
      </c>
      <c r="G27" s="21">
        <v>1</v>
      </c>
      <c r="H27" s="21">
        <f>IF(F27=E27,1)</f>
        <v>1</v>
      </c>
      <c r="I27" s="5"/>
    </row>
    <row r="28" spans="1:9">
      <c r="A28" s="6"/>
      <c r="B28" s="77"/>
      <c r="C28" s="77"/>
      <c r="D28" s="5" t="s">
        <v>59</v>
      </c>
      <c r="E28" s="62" t="s">
        <v>53</v>
      </c>
      <c r="F28" s="62" t="s">
        <v>53</v>
      </c>
      <c r="G28" s="21">
        <v>1</v>
      </c>
      <c r="H28" s="21">
        <f>IF(F28=E28,1)</f>
        <v>1</v>
      </c>
      <c r="I28" s="5"/>
    </row>
    <row r="29" spans="1:9">
      <c r="A29" s="6"/>
      <c r="B29" s="77"/>
      <c r="C29" s="78"/>
      <c r="D29" s="5" t="s">
        <v>60</v>
      </c>
      <c r="E29" s="62">
        <v>1</v>
      </c>
      <c r="F29" s="85">
        <f>F7/D7</f>
        <v>1</v>
      </c>
      <c r="G29" s="21">
        <v>10</v>
      </c>
      <c r="H29" s="166">
        <v>10</v>
      </c>
      <c r="I29" s="5"/>
    </row>
    <row r="30" customHeight="1" spans="1:9">
      <c r="A30" s="6"/>
      <c r="B30" s="8" t="s">
        <v>210</v>
      </c>
      <c r="C30" s="70" t="s">
        <v>62</v>
      </c>
      <c r="D30" s="5" t="s">
        <v>211</v>
      </c>
      <c r="E30" s="6">
        <v>26</v>
      </c>
      <c r="F30" s="6">
        <v>26</v>
      </c>
      <c r="G30" s="21">
        <v>2.5</v>
      </c>
      <c r="H30" s="164">
        <f t="shared" ref="H30:H34" si="2">F30/E30*G30</f>
        <v>2.5</v>
      </c>
      <c r="I30" s="7"/>
    </row>
    <row r="31" spans="1:9">
      <c r="A31" s="6"/>
      <c r="B31" s="12"/>
      <c r="C31" s="72"/>
      <c r="D31" s="5" t="s">
        <v>212</v>
      </c>
      <c r="E31" s="6">
        <v>10</v>
      </c>
      <c r="F31" s="6">
        <v>10</v>
      </c>
      <c r="G31" s="21">
        <v>2.5</v>
      </c>
      <c r="H31" s="164">
        <f t="shared" si="2"/>
        <v>2.5</v>
      </c>
      <c r="I31" s="7"/>
    </row>
    <row r="32" spans="1:9">
      <c r="A32" s="6"/>
      <c r="B32" s="12"/>
      <c r="C32" s="72"/>
      <c r="D32" s="5" t="s">
        <v>185</v>
      </c>
      <c r="E32" s="6">
        <v>1</v>
      </c>
      <c r="F32" s="6">
        <v>1</v>
      </c>
      <c r="G32" s="21">
        <v>5</v>
      </c>
      <c r="H32" s="164">
        <f t="shared" si="2"/>
        <v>5</v>
      </c>
      <c r="I32" s="7"/>
    </row>
    <row r="33" spans="1:9">
      <c r="A33" s="6"/>
      <c r="B33" s="12"/>
      <c r="C33" s="75"/>
      <c r="D33" s="5" t="s">
        <v>186</v>
      </c>
      <c r="E33" s="6">
        <v>1</v>
      </c>
      <c r="F33" s="6">
        <v>1</v>
      </c>
      <c r="G33" s="21">
        <v>5</v>
      </c>
      <c r="H33" s="164">
        <f t="shared" si="2"/>
        <v>5</v>
      </c>
      <c r="I33" s="7"/>
    </row>
    <row r="34" spans="1:9">
      <c r="A34" s="6"/>
      <c r="B34" s="12"/>
      <c r="C34" s="72" t="s">
        <v>67</v>
      </c>
      <c r="D34" s="5" t="s">
        <v>213</v>
      </c>
      <c r="E34" s="6">
        <v>2</v>
      </c>
      <c r="F34" s="6">
        <v>2</v>
      </c>
      <c r="G34" s="8">
        <v>10</v>
      </c>
      <c r="H34" s="167">
        <f t="shared" si="2"/>
        <v>10</v>
      </c>
      <c r="I34" s="8"/>
    </row>
    <row r="35" spans="1:9">
      <c r="A35" s="6"/>
      <c r="B35" s="12"/>
      <c r="C35" s="72"/>
      <c r="D35" s="5" t="s">
        <v>188</v>
      </c>
      <c r="E35" s="6">
        <v>1</v>
      </c>
      <c r="F35" s="6">
        <v>0</v>
      </c>
      <c r="G35" s="12"/>
      <c r="H35" s="168"/>
      <c r="I35" s="12"/>
    </row>
    <row r="36" spans="1:9">
      <c r="A36" s="6"/>
      <c r="B36" s="12"/>
      <c r="C36" s="72"/>
      <c r="D36" s="5" t="s">
        <v>189</v>
      </c>
      <c r="E36" s="6">
        <v>1</v>
      </c>
      <c r="F36" s="6">
        <v>0</v>
      </c>
      <c r="G36" s="12"/>
      <c r="H36" s="168"/>
      <c r="I36" s="12"/>
    </row>
    <row r="37" spans="1:9">
      <c r="A37" s="6"/>
      <c r="B37" s="12"/>
      <c r="C37" s="72"/>
      <c r="D37" s="5" t="s">
        <v>190</v>
      </c>
      <c r="E37" s="6">
        <v>1</v>
      </c>
      <c r="F37" s="6">
        <v>0</v>
      </c>
      <c r="G37" s="12"/>
      <c r="H37" s="168"/>
      <c r="I37" s="12"/>
    </row>
    <row r="38" spans="1:9">
      <c r="A38" s="6"/>
      <c r="B38" s="12"/>
      <c r="C38" s="75"/>
      <c r="D38" s="5" t="s">
        <v>191</v>
      </c>
      <c r="E38" s="6">
        <v>1</v>
      </c>
      <c r="F38" s="6">
        <v>0</v>
      </c>
      <c r="G38" s="15"/>
      <c r="H38" s="169"/>
      <c r="I38" s="15"/>
    </row>
    <row r="39" spans="1:9">
      <c r="A39" s="6"/>
      <c r="B39" s="12"/>
      <c r="C39" s="10" t="s">
        <v>71</v>
      </c>
      <c r="D39" s="5" t="s">
        <v>192</v>
      </c>
      <c r="E39" s="62">
        <v>1</v>
      </c>
      <c r="F39" s="170">
        <v>1</v>
      </c>
      <c r="G39" s="21">
        <v>5</v>
      </c>
      <c r="H39" s="21">
        <v>5</v>
      </c>
      <c r="I39" s="5"/>
    </row>
    <row r="40" spans="1:9">
      <c r="A40" s="6"/>
      <c r="B40" s="12"/>
      <c r="C40" s="70" t="s">
        <v>75</v>
      </c>
      <c r="D40" s="5" t="s">
        <v>195</v>
      </c>
      <c r="E40" s="62">
        <v>0.95</v>
      </c>
      <c r="F40" s="85">
        <v>1</v>
      </c>
      <c r="G40" s="21">
        <v>5</v>
      </c>
      <c r="H40" s="21">
        <v>5</v>
      </c>
      <c r="I40" s="5"/>
    </row>
    <row r="41" customHeight="1" spans="1:9">
      <c r="A41" s="6"/>
      <c r="B41" s="8" t="s">
        <v>198</v>
      </c>
      <c r="C41" s="10" t="s">
        <v>161</v>
      </c>
      <c r="D41" s="5" t="s">
        <v>199</v>
      </c>
      <c r="E41" s="62">
        <v>0.9</v>
      </c>
      <c r="F41" s="85" t="e">
        <f>#REF!</f>
        <v>#REF!</v>
      </c>
      <c r="G41" s="21">
        <v>6</v>
      </c>
      <c r="H41" s="171">
        <v>6</v>
      </c>
      <c r="I41" s="7"/>
    </row>
    <row r="42" spans="1:9">
      <c r="A42" s="6"/>
      <c r="B42" s="12"/>
      <c r="C42" s="10" t="s">
        <v>115</v>
      </c>
      <c r="D42" s="5" t="s">
        <v>200</v>
      </c>
      <c r="E42" s="6" t="s">
        <v>214</v>
      </c>
      <c r="F42" s="6" t="s">
        <v>215</v>
      </c>
      <c r="G42" s="21">
        <v>6</v>
      </c>
      <c r="H42" s="21">
        <v>2</v>
      </c>
      <c r="I42" s="5"/>
    </row>
    <row r="43" spans="1:9">
      <c r="A43" s="6"/>
      <c r="B43" s="12"/>
      <c r="C43" s="10" t="s">
        <v>80</v>
      </c>
      <c r="D43" s="5" t="s">
        <v>216</v>
      </c>
      <c r="E43" s="6" t="s">
        <v>53</v>
      </c>
      <c r="F43" s="6" t="s">
        <v>53</v>
      </c>
      <c r="G43" s="21">
        <v>7</v>
      </c>
      <c r="H43" s="21">
        <v>5</v>
      </c>
      <c r="I43" s="5"/>
    </row>
    <row r="44" spans="1:9">
      <c r="A44" s="6"/>
      <c r="B44" s="12"/>
      <c r="C44" s="10" t="s">
        <v>83</v>
      </c>
      <c r="D44" s="5" t="s">
        <v>204</v>
      </c>
      <c r="E44" s="6" t="s">
        <v>53</v>
      </c>
      <c r="F44" s="6" t="s">
        <v>53</v>
      </c>
      <c r="G44" s="21">
        <v>6</v>
      </c>
      <c r="H44" s="21">
        <v>4</v>
      </c>
      <c r="I44" s="5"/>
    </row>
    <row r="45" ht="33.75" spans="1:9">
      <c r="A45" s="6"/>
      <c r="B45" s="8" t="s">
        <v>205</v>
      </c>
      <c r="C45" s="8" t="s">
        <v>86</v>
      </c>
      <c r="D45" s="5" t="s">
        <v>206</v>
      </c>
      <c r="E45" s="62">
        <v>0.9</v>
      </c>
      <c r="F45" s="62">
        <v>0.9</v>
      </c>
      <c r="G45" s="21">
        <v>10</v>
      </c>
      <c r="H45" s="21">
        <v>8</v>
      </c>
      <c r="I45" s="5"/>
    </row>
    <row r="46" customHeight="1" spans="1:9">
      <c r="A46" s="9" t="s">
        <v>89</v>
      </c>
      <c r="B46" s="11"/>
      <c r="C46" s="11"/>
      <c r="D46" s="11"/>
      <c r="E46" s="11"/>
      <c r="F46" s="10"/>
      <c r="G46" s="21">
        <v>100</v>
      </c>
      <c r="H46" s="164">
        <v>89</v>
      </c>
      <c r="I46" s="5"/>
    </row>
    <row r="47" ht="28" customHeight="1" spans="1:9">
      <c r="A47" s="5" t="s">
        <v>90</v>
      </c>
      <c r="B47" s="172" t="s">
        <v>174</v>
      </c>
      <c r="C47" s="172"/>
      <c r="D47" s="172"/>
      <c r="E47" s="172"/>
      <c r="F47" s="172"/>
      <c r="G47" s="172"/>
      <c r="H47" s="172"/>
      <c r="I47" s="172"/>
    </row>
    <row r="48" spans="1:9">
      <c r="A48" s="3"/>
      <c r="B48" s="3" t="s">
        <v>92</v>
      </c>
      <c r="C48" s="3"/>
      <c r="D48" s="3"/>
      <c r="E48" s="3"/>
      <c r="F48" s="3"/>
      <c r="G48" s="3"/>
      <c r="H48" s="3"/>
      <c r="I48" s="3"/>
    </row>
    <row r="49" ht="45" customHeight="1" spans="1:9">
      <c r="A49" s="49" t="s">
        <v>93</v>
      </c>
      <c r="B49" s="49"/>
      <c r="C49" s="49"/>
      <c r="D49" s="49"/>
      <c r="E49" s="49"/>
      <c r="F49" s="49"/>
      <c r="G49" s="49"/>
      <c r="H49" s="49"/>
      <c r="I49" s="49"/>
    </row>
    <row r="50" customHeight="1" spans="1:9">
      <c r="A50" s="3" t="s">
        <v>94</v>
      </c>
      <c r="B50" s="3"/>
      <c r="C50" s="3"/>
      <c r="D50" s="3"/>
      <c r="E50" s="3"/>
      <c r="F50" s="3"/>
      <c r="G50" s="3"/>
      <c r="H50" s="3"/>
      <c r="I50" s="3"/>
    </row>
    <row r="51" ht="27" customHeight="1" spans="1:9">
      <c r="A51" s="49" t="s">
        <v>95</v>
      </c>
      <c r="B51" s="49"/>
      <c r="C51" s="49"/>
      <c r="D51" s="49"/>
      <c r="E51" s="49"/>
      <c r="F51" s="49"/>
      <c r="G51" s="49"/>
      <c r="H51" s="49"/>
      <c r="I51" s="49"/>
    </row>
    <row r="52" ht="37.5" customHeight="1" spans="1:9">
      <c r="A52" s="49" t="s">
        <v>96</v>
      </c>
      <c r="B52" s="49"/>
      <c r="C52" s="49"/>
      <c r="D52" s="49"/>
      <c r="E52" s="49"/>
      <c r="F52" s="49"/>
      <c r="G52" s="49"/>
      <c r="H52" s="49"/>
      <c r="I52" s="49"/>
    </row>
  </sheetData>
  <mergeCells count="43">
    <mergeCell ref="A1:I1"/>
    <mergeCell ref="A3:D3"/>
    <mergeCell ref="G3:I3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6:F46"/>
    <mergeCell ref="B47:I47"/>
    <mergeCell ref="A49:I49"/>
    <mergeCell ref="A51:I51"/>
    <mergeCell ref="A52:I52"/>
    <mergeCell ref="A6:A11"/>
    <mergeCell ref="A12:A16"/>
    <mergeCell ref="A17:A45"/>
    <mergeCell ref="B18:B22"/>
    <mergeCell ref="B23:B29"/>
    <mergeCell ref="B30:B40"/>
    <mergeCell ref="B41:B44"/>
    <mergeCell ref="C18:C20"/>
    <mergeCell ref="C21:C22"/>
    <mergeCell ref="C23:C25"/>
    <mergeCell ref="C26:C29"/>
    <mergeCell ref="C30:C33"/>
    <mergeCell ref="C34:C38"/>
    <mergeCell ref="G34:G38"/>
    <mergeCell ref="H34:H38"/>
    <mergeCell ref="I34:I38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33" workbookViewId="0">
      <selection activeCell="M12" sqref="M12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16.625" customWidth="1"/>
    <col min="5" max="6" width="16.125" customWidth="1"/>
    <col min="7" max="8" width="7" customWidth="1"/>
    <col min="9" max="9" width="11.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1</v>
      </c>
      <c r="F2" s="3"/>
      <c r="G2" s="3"/>
      <c r="H2" s="3"/>
      <c r="I2" s="3"/>
    </row>
    <row r="3" spans="1:9">
      <c r="A3" s="26" t="s">
        <v>2</v>
      </c>
      <c r="B3" s="26"/>
      <c r="C3" s="26"/>
      <c r="D3" s="26"/>
      <c r="E3" s="3"/>
      <c r="F3" s="3"/>
      <c r="G3" s="26" t="s">
        <v>176</v>
      </c>
      <c r="H3" s="26"/>
      <c r="I3" s="26"/>
    </row>
    <row r="4" spans="1:9">
      <c r="A4" s="5" t="s">
        <v>4</v>
      </c>
      <c r="B4" s="6" t="s">
        <v>217</v>
      </c>
      <c r="C4" s="6"/>
      <c r="D4" s="6"/>
      <c r="E4" s="6"/>
      <c r="F4" s="6"/>
      <c r="G4" s="6"/>
      <c r="H4" s="6"/>
      <c r="I4" s="6"/>
    </row>
    <row r="5" ht="22.5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208</v>
      </c>
      <c r="H6" s="11"/>
      <c r="I6" s="10"/>
    </row>
    <row r="7" spans="1:9">
      <c r="A7" s="12"/>
      <c r="B7" s="6" t="s">
        <v>16</v>
      </c>
      <c r="C7" s="6"/>
      <c r="D7" s="6">
        <v>24</v>
      </c>
      <c r="E7" s="6">
        <v>0</v>
      </c>
      <c r="F7" s="6">
        <v>60</v>
      </c>
      <c r="G7" s="94">
        <f t="shared" ref="G7:G9" si="0">F7/D7</f>
        <v>2.5</v>
      </c>
      <c r="H7" s="95"/>
      <c r="I7" s="109"/>
    </row>
    <row r="8" spans="1:9">
      <c r="A8" s="12"/>
      <c r="B8" s="6" t="s">
        <v>17</v>
      </c>
      <c r="C8" s="6"/>
      <c r="D8" s="6">
        <v>24</v>
      </c>
      <c r="E8" s="6">
        <v>0</v>
      </c>
      <c r="F8" s="6">
        <v>60</v>
      </c>
      <c r="G8" s="94">
        <f t="shared" si="0"/>
        <v>2.5</v>
      </c>
      <c r="H8" s="95"/>
      <c r="I8" s="109"/>
    </row>
    <row r="9" spans="1:9">
      <c r="A9" s="12"/>
      <c r="B9" s="6" t="s">
        <v>18</v>
      </c>
      <c r="C9" s="6"/>
      <c r="D9" s="6">
        <v>24</v>
      </c>
      <c r="E9" s="6">
        <v>0</v>
      </c>
      <c r="F9" s="6">
        <v>60</v>
      </c>
      <c r="G9" s="94">
        <f t="shared" si="0"/>
        <v>2.5</v>
      </c>
      <c r="H9" s="95"/>
      <c r="I9" s="109"/>
    </row>
    <row r="10" spans="1:9">
      <c r="A10" s="12"/>
      <c r="B10" s="6" t="s">
        <v>19</v>
      </c>
      <c r="C10" s="6"/>
      <c r="D10" s="6"/>
      <c r="E10" s="6"/>
      <c r="F10" s="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5"/>
      <c r="E11" s="5"/>
      <c r="F11" s="5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spans="1:9">
      <c r="A13" s="12"/>
      <c r="B13" s="17" t="s">
        <v>218</v>
      </c>
      <c r="C13" s="18"/>
      <c r="D13" s="19"/>
      <c r="E13" s="20" t="s">
        <v>218</v>
      </c>
      <c r="F13" s="20"/>
      <c r="G13" s="20"/>
      <c r="H13" s="20"/>
      <c r="I13" s="20"/>
    </row>
    <row r="14" spans="1:9">
      <c r="A14" s="12"/>
      <c r="B14" s="22"/>
      <c r="C14" s="23"/>
      <c r="D14" s="24"/>
      <c r="E14" s="20"/>
      <c r="F14" s="20"/>
      <c r="G14" s="20"/>
      <c r="H14" s="20"/>
      <c r="I14" s="20"/>
    </row>
    <row r="15" spans="1:9">
      <c r="A15" s="12"/>
      <c r="B15" s="22"/>
      <c r="C15" s="23"/>
      <c r="D15" s="24"/>
      <c r="E15" s="20"/>
      <c r="F15" s="20"/>
      <c r="G15" s="20"/>
      <c r="H15" s="20"/>
      <c r="I15" s="20"/>
    </row>
    <row r="16" spans="1:9">
      <c r="A16" s="15"/>
      <c r="B16" s="25"/>
      <c r="C16" s="26"/>
      <c r="D16" s="27"/>
      <c r="E16" s="20"/>
      <c r="F16" s="20"/>
      <c r="G16" s="20"/>
      <c r="H16" s="20"/>
      <c r="I16" s="20"/>
    </row>
    <row r="17" spans="1:9">
      <c r="A17" s="28" t="s">
        <v>27</v>
      </c>
      <c r="B17" s="28" t="s">
        <v>28</v>
      </c>
      <c r="C17" s="28" t="s">
        <v>29</v>
      </c>
      <c r="D17" s="28" t="s">
        <v>30</v>
      </c>
      <c r="E17" s="28" t="s">
        <v>31</v>
      </c>
      <c r="F17" s="28" t="s">
        <v>32</v>
      </c>
      <c r="G17" s="28" t="s">
        <v>33</v>
      </c>
      <c r="H17" s="28" t="s">
        <v>34</v>
      </c>
      <c r="I17" s="5" t="s">
        <v>35</v>
      </c>
    </row>
    <row r="18" spans="1:9">
      <c r="A18" s="28"/>
      <c r="B18" s="29" t="s">
        <v>181</v>
      </c>
      <c r="C18" s="30" t="s">
        <v>37</v>
      </c>
      <c r="D18" s="31" t="s">
        <v>38</v>
      </c>
      <c r="E18" s="58">
        <v>1</v>
      </c>
      <c r="F18" s="58">
        <v>1</v>
      </c>
      <c r="G18" s="28">
        <v>2</v>
      </c>
      <c r="H18" s="28">
        <v>2</v>
      </c>
      <c r="I18" s="5"/>
    </row>
    <row r="19" spans="1:9">
      <c r="A19" s="28"/>
      <c r="B19" s="33"/>
      <c r="C19" s="33"/>
      <c r="D19" s="31" t="s">
        <v>41</v>
      </c>
      <c r="E19" s="58">
        <v>1</v>
      </c>
      <c r="F19" s="58">
        <v>1</v>
      </c>
      <c r="G19" s="28">
        <v>2</v>
      </c>
      <c r="H19" s="28">
        <v>2</v>
      </c>
      <c r="I19" s="5"/>
    </row>
    <row r="20" spans="1:9">
      <c r="A20" s="28"/>
      <c r="B20" s="33"/>
      <c r="C20" s="34"/>
      <c r="D20" s="31" t="s">
        <v>43</v>
      </c>
      <c r="E20" s="58">
        <v>1</v>
      </c>
      <c r="F20" s="58">
        <v>1</v>
      </c>
      <c r="G20" s="28">
        <v>2</v>
      </c>
      <c r="H20" s="28">
        <v>2</v>
      </c>
      <c r="I20" s="5"/>
    </row>
    <row r="21" spans="1:9">
      <c r="A21" s="28"/>
      <c r="B21" s="33"/>
      <c r="C21" s="30" t="s">
        <v>45</v>
      </c>
      <c r="D21" s="31" t="s">
        <v>46</v>
      </c>
      <c r="E21" s="58">
        <v>1</v>
      </c>
      <c r="F21" s="58">
        <v>1</v>
      </c>
      <c r="G21" s="28">
        <v>2</v>
      </c>
      <c r="H21" s="28">
        <v>2</v>
      </c>
      <c r="I21" s="5"/>
    </row>
    <row r="22" spans="1:9">
      <c r="A22" s="28"/>
      <c r="B22" s="33"/>
      <c r="C22" s="34"/>
      <c r="D22" s="31" t="s">
        <v>47</v>
      </c>
      <c r="E22" s="58">
        <v>1</v>
      </c>
      <c r="F22" s="58">
        <v>1</v>
      </c>
      <c r="G22" s="28">
        <v>2</v>
      </c>
      <c r="H22" s="28">
        <v>2</v>
      </c>
      <c r="I22" s="5"/>
    </row>
    <row r="23" spans="1:9">
      <c r="A23" s="28"/>
      <c r="B23" s="29" t="s">
        <v>183</v>
      </c>
      <c r="C23" s="30" t="s">
        <v>49</v>
      </c>
      <c r="D23" s="31" t="s">
        <v>50</v>
      </c>
      <c r="E23" s="58">
        <v>1</v>
      </c>
      <c r="F23" s="58">
        <v>1</v>
      </c>
      <c r="G23" s="28">
        <v>2</v>
      </c>
      <c r="H23" s="28">
        <v>2</v>
      </c>
      <c r="I23" s="5"/>
    </row>
    <row r="24" spans="1:9">
      <c r="A24" s="28"/>
      <c r="B24" s="33"/>
      <c r="C24" s="33"/>
      <c r="D24" s="31" t="s">
        <v>52</v>
      </c>
      <c r="E24" s="58">
        <v>1</v>
      </c>
      <c r="F24" s="58">
        <v>0.9</v>
      </c>
      <c r="G24" s="28">
        <v>2</v>
      </c>
      <c r="H24" s="28">
        <v>1.8</v>
      </c>
      <c r="I24" s="5"/>
    </row>
    <row r="25" spans="1:9">
      <c r="A25" s="28"/>
      <c r="B25" s="33"/>
      <c r="C25" s="34"/>
      <c r="D25" s="31" t="s">
        <v>54</v>
      </c>
      <c r="E25" s="58">
        <v>1</v>
      </c>
      <c r="F25" s="58">
        <v>0.9</v>
      </c>
      <c r="G25" s="28">
        <v>2</v>
      </c>
      <c r="H25" s="28">
        <v>1.8</v>
      </c>
      <c r="I25" s="5"/>
    </row>
    <row r="26" spans="1:9">
      <c r="A26" s="28"/>
      <c r="B26" s="33"/>
      <c r="C26" s="30" t="s">
        <v>56</v>
      </c>
      <c r="D26" s="31" t="s">
        <v>50</v>
      </c>
      <c r="E26" s="58">
        <v>1</v>
      </c>
      <c r="F26" s="58">
        <v>1</v>
      </c>
      <c r="G26" s="28">
        <v>1</v>
      </c>
      <c r="H26" s="28">
        <v>1</v>
      </c>
      <c r="I26" s="5"/>
    </row>
    <row r="27" spans="1:9">
      <c r="A27" s="28"/>
      <c r="B27" s="33"/>
      <c r="C27" s="33"/>
      <c r="D27" s="31" t="s">
        <v>57</v>
      </c>
      <c r="E27" s="58">
        <v>1</v>
      </c>
      <c r="F27" s="58">
        <v>1</v>
      </c>
      <c r="G27" s="28">
        <v>2</v>
      </c>
      <c r="H27" s="28">
        <v>2</v>
      </c>
      <c r="I27" s="5"/>
    </row>
    <row r="28" spans="1:9">
      <c r="A28" s="28"/>
      <c r="B28" s="33"/>
      <c r="C28" s="33"/>
      <c r="D28" s="31" t="s">
        <v>59</v>
      </c>
      <c r="E28" s="58">
        <v>1</v>
      </c>
      <c r="F28" s="58">
        <v>1</v>
      </c>
      <c r="G28" s="28">
        <v>1</v>
      </c>
      <c r="H28" s="28">
        <v>1</v>
      </c>
      <c r="I28" s="5"/>
    </row>
    <row r="29" spans="1:9">
      <c r="A29" s="28"/>
      <c r="B29" s="33"/>
      <c r="C29" s="34"/>
      <c r="D29" s="31" t="s">
        <v>60</v>
      </c>
      <c r="E29" s="58">
        <v>1</v>
      </c>
      <c r="F29" s="59">
        <f>G9</f>
        <v>2.5</v>
      </c>
      <c r="G29" s="28">
        <v>10</v>
      </c>
      <c r="H29" s="37">
        <v>10</v>
      </c>
      <c r="I29" s="165"/>
    </row>
    <row r="30" spans="1:9">
      <c r="A30" s="28"/>
      <c r="B30" s="29" t="s">
        <v>219</v>
      </c>
      <c r="C30" s="38" t="s">
        <v>62</v>
      </c>
      <c r="D30" s="31" t="s">
        <v>220</v>
      </c>
      <c r="E30" s="28">
        <v>200</v>
      </c>
      <c r="F30" s="28">
        <v>200</v>
      </c>
      <c r="G30" s="28">
        <v>6</v>
      </c>
      <c r="H30" s="28">
        <v>9</v>
      </c>
      <c r="I30" s="5"/>
    </row>
    <row r="31" spans="1:9">
      <c r="A31" s="28"/>
      <c r="B31" s="40"/>
      <c r="C31" s="38"/>
      <c r="D31" s="31" t="s">
        <v>221</v>
      </c>
      <c r="E31" s="28">
        <v>1</v>
      </c>
      <c r="F31" s="28">
        <v>1</v>
      </c>
      <c r="G31" s="28">
        <v>5</v>
      </c>
      <c r="H31" s="28">
        <v>5</v>
      </c>
      <c r="I31" s="5"/>
    </row>
    <row r="32" spans="1:9">
      <c r="A32" s="28"/>
      <c r="B32" s="40"/>
      <c r="C32" s="38" t="s">
        <v>71</v>
      </c>
      <c r="D32" s="31" t="s">
        <v>130</v>
      </c>
      <c r="E32" s="58">
        <v>1</v>
      </c>
      <c r="F32" s="58">
        <v>1</v>
      </c>
      <c r="G32" s="42">
        <v>12</v>
      </c>
      <c r="H32" s="61">
        <v>12</v>
      </c>
      <c r="I32" s="5"/>
    </row>
    <row r="33" spans="1:9">
      <c r="A33" s="28"/>
      <c r="B33" s="40"/>
      <c r="C33" s="38"/>
      <c r="D33" s="31" t="s">
        <v>131</v>
      </c>
      <c r="E33" s="58">
        <v>0.8</v>
      </c>
      <c r="F33" s="28" t="s">
        <v>132</v>
      </c>
      <c r="G33" s="42">
        <v>8</v>
      </c>
      <c r="H33" s="37" t="s">
        <v>132</v>
      </c>
      <c r="I33" s="5"/>
    </row>
    <row r="34" spans="1:9">
      <c r="A34" s="28"/>
      <c r="B34" s="40"/>
      <c r="C34" s="38"/>
      <c r="D34" s="31" t="s">
        <v>133</v>
      </c>
      <c r="E34" s="58">
        <v>0.5</v>
      </c>
      <c r="F34" s="28" t="s">
        <v>132</v>
      </c>
      <c r="G34" s="42">
        <v>4</v>
      </c>
      <c r="H34" s="37" t="s">
        <v>132</v>
      </c>
      <c r="I34" s="5"/>
    </row>
    <row r="35" spans="1:9">
      <c r="A35" s="28"/>
      <c r="B35" s="40"/>
      <c r="C35" s="44" t="s">
        <v>75</v>
      </c>
      <c r="D35" s="5" t="s">
        <v>134</v>
      </c>
      <c r="E35" s="62" t="s">
        <v>135</v>
      </c>
      <c r="F35" s="59">
        <v>2.4478</v>
      </c>
      <c r="G35" s="42">
        <v>12</v>
      </c>
      <c r="H35" s="37">
        <v>12</v>
      </c>
      <c r="I35" s="5"/>
    </row>
    <row r="36" spans="1:9">
      <c r="A36" s="28"/>
      <c r="B36" s="40"/>
      <c r="C36" s="60"/>
      <c r="D36" s="5" t="s">
        <v>136</v>
      </c>
      <c r="E36" s="62" t="s">
        <v>137</v>
      </c>
      <c r="F36" s="28" t="s">
        <v>132</v>
      </c>
      <c r="G36" s="42">
        <v>8</v>
      </c>
      <c r="H36" s="37" t="s">
        <v>132</v>
      </c>
      <c r="I36" s="5"/>
    </row>
    <row r="37" spans="1:9">
      <c r="A37" s="28"/>
      <c r="B37" s="40"/>
      <c r="C37" s="60"/>
      <c r="D37" s="5" t="s">
        <v>138</v>
      </c>
      <c r="E37" s="62" t="s">
        <v>139</v>
      </c>
      <c r="F37" s="28" t="s">
        <v>132</v>
      </c>
      <c r="G37" s="42">
        <v>4</v>
      </c>
      <c r="H37" s="37" t="s">
        <v>132</v>
      </c>
      <c r="I37" s="5"/>
    </row>
    <row r="38" spans="1:9">
      <c r="A38" s="28"/>
      <c r="B38" s="29" t="s">
        <v>222</v>
      </c>
      <c r="C38" s="38" t="s">
        <v>161</v>
      </c>
      <c r="D38" s="31" t="s">
        <v>223</v>
      </c>
      <c r="E38" s="58">
        <v>1</v>
      </c>
      <c r="F38" s="59">
        <v>1</v>
      </c>
      <c r="G38" s="28">
        <v>7</v>
      </c>
      <c r="H38" s="28">
        <v>7</v>
      </c>
      <c r="I38" s="5"/>
    </row>
    <row r="39" spans="1:9">
      <c r="A39" s="28"/>
      <c r="B39" s="40"/>
      <c r="C39" s="38" t="s">
        <v>115</v>
      </c>
      <c r="D39" s="31" t="s">
        <v>200</v>
      </c>
      <c r="E39" s="37" t="s">
        <v>132</v>
      </c>
      <c r="F39" s="37" t="s">
        <v>132</v>
      </c>
      <c r="G39" s="28">
        <v>6</v>
      </c>
      <c r="H39" s="37" t="s">
        <v>132</v>
      </c>
      <c r="I39" s="5"/>
    </row>
    <row r="40" spans="1:9">
      <c r="A40" s="28"/>
      <c r="B40" s="40"/>
      <c r="C40" s="38" t="s">
        <v>83</v>
      </c>
      <c r="D40" s="31" t="s">
        <v>224</v>
      </c>
      <c r="E40" s="28" t="s">
        <v>53</v>
      </c>
      <c r="F40" s="28" t="s">
        <v>53</v>
      </c>
      <c r="G40" s="28">
        <v>6</v>
      </c>
      <c r="H40" s="28">
        <v>5</v>
      </c>
      <c r="I40" s="5"/>
    </row>
    <row r="41" ht="33.75" spans="1:9">
      <c r="A41" s="28"/>
      <c r="B41" s="29" t="s">
        <v>205</v>
      </c>
      <c r="C41" s="29" t="s">
        <v>86</v>
      </c>
      <c r="D41" s="31" t="s">
        <v>225</v>
      </c>
      <c r="E41" s="58">
        <v>1</v>
      </c>
      <c r="F41" s="37" t="s">
        <v>132</v>
      </c>
      <c r="G41" s="28">
        <v>10</v>
      </c>
      <c r="H41" s="37" t="s">
        <v>132</v>
      </c>
      <c r="I41" s="5"/>
    </row>
    <row r="42" spans="1:9">
      <c r="A42" s="28" t="s">
        <v>89</v>
      </c>
      <c r="B42" s="28"/>
      <c r="C42" s="28"/>
      <c r="D42" s="28"/>
      <c r="E42" s="28"/>
      <c r="F42" s="28"/>
      <c r="G42" s="28">
        <v>100</v>
      </c>
      <c r="H42" s="37">
        <v>85</v>
      </c>
      <c r="I42" s="5"/>
    </row>
    <row r="43" ht="29" customHeight="1" spans="1:9">
      <c r="A43" s="5" t="s">
        <v>90</v>
      </c>
      <c r="B43" s="20" t="s">
        <v>174</v>
      </c>
      <c r="C43" s="20"/>
      <c r="D43" s="20"/>
      <c r="E43" s="20"/>
      <c r="F43" s="20"/>
      <c r="G43" s="20"/>
      <c r="H43" s="20"/>
      <c r="I43" s="20"/>
    </row>
    <row r="44" spans="1:9">
      <c r="A44" s="3"/>
      <c r="B44" s="3" t="s">
        <v>92</v>
      </c>
      <c r="C44" s="3"/>
      <c r="D44" s="3"/>
      <c r="E44" s="3"/>
      <c r="F44" s="3"/>
      <c r="G44" s="3"/>
      <c r="H44" s="3"/>
      <c r="I44" s="3"/>
    </row>
    <row r="45" ht="45" customHeight="1" spans="1:9">
      <c r="A45" s="49" t="s">
        <v>93</v>
      </c>
      <c r="B45" s="49"/>
      <c r="C45" s="49"/>
      <c r="D45" s="49"/>
      <c r="E45" s="49"/>
      <c r="F45" s="49"/>
      <c r="G45" s="49"/>
      <c r="H45" s="49"/>
      <c r="I45" s="49"/>
    </row>
    <row r="46" customHeight="1" spans="1:9">
      <c r="A46" s="3" t="s">
        <v>94</v>
      </c>
      <c r="B46" s="3"/>
      <c r="C46" s="3"/>
      <c r="D46" s="3"/>
      <c r="E46" s="3"/>
      <c r="F46" s="3"/>
      <c r="G46" s="3"/>
      <c r="H46" s="3"/>
      <c r="I46" s="3"/>
    </row>
    <row r="47" ht="27" customHeight="1" spans="1:9">
      <c r="A47" s="49" t="s">
        <v>95</v>
      </c>
      <c r="B47" s="49"/>
      <c r="C47" s="49"/>
      <c r="D47" s="49"/>
      <c r="E47" s="49"/>
      <c r="F47" s="49"/>
      <c r="G47" s="49"/>
      <c r="H47" s="49"/>
      <c r="I47" s="49"/>
    </row>
    <row r="48" ht="37.5" customHeight="1" spans="1:9">
      <c r="A48" s="49" t="s">
        <v>96</v>
      </c>
      <c r="B48" s="49"/>
      <c r="C48" s="49"/>
      <c r="D48" s="49"/>
      <c r="E48" s="49"/>
      <c r="F48" s="49"/>
      <c r="G48" s="49"/>
      <c r="H48" s="49"/>
      <c r="I48" s="49"/>
    </row>
  </sheetData>
  <mergeCells count="41">
    <mergeCell ref="A1:I1"/>
    <mergeCell ref="A3:D3"/>
    <mergeCell ref="G3:I3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2:F42"/>
    <mergeCell ref="B43:I43"/>
    <mergeCell ref="A45:I45"/>
    <mergeCell ref="A47:I47"/>
    <mergeCell ref="A48:I48"/>
    <mergeCell ref="A6:A11"/>
    <mergeCell ref="A12:A16"/>
    <mergeCell ref="A17:A41"/>
    <mergeCell ref="B18:B22"/>
    <mergeCell ref="B23:B29"/>
    <mergeCell ref="B30:B37"/>
    <mergeCell ref="B38:B40"/>
    <mergeCell ref="C18:C20"/>
    <mergeCell ref="C21:C22"/>
    <mergeCell ref="C23:C25"/>
    <mergeCell ref="C26:C29"/>
    <mergeCell ref="C30:C31"/>
    <mergeCell ref="C32:C34"/>
    <mergeCell ref="C35:C37"/>
    <mergeCell ref="B13:D16"/>
    <mergeCell ref="E13:I16"/>
  </mergeCells>
  <pageMargins left="0.75" right="0.75" top="1" bottom="1" header="0.5" footer="0.5"/>
  <pageSetup paperSize="9" scale="85" fitToWidth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30" workbookViewId="0">
      <selection activeCell="M26" sqref="M26"/>
    </sheetView>
  </sheetViews>
  <sheetFormatPr defaultColWidth="9" defaultRowHeight="13.5"/>
  <cols>
    <col min="1" max="1" width="7" customWidth="1"/>
    <col min="2" max="2" width="8.125" customWidth="1"/>
    <col min="3" max="3" width="10.125" customWidth="1"/>
    <col min="4" max="4" width="25.25" customWidth="1"/>
    <col min="5" max="5" width="12.75" customWidth="1"/>
    <col min="6" max="6" width="12.125" customWidth="1"/>
    <col min="7" max="8" width="7" customWidth="1"/>
    <col min="9" max="9" width="11.7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E2" s="3" t="s">
        <v>226</v>
      </c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 t="s">
        <v>176</v>
      </c>
      <c r="H3" s="3"/>
      <c r="I3" s="3"/>
    </row>
    <row r="4" spans="1:9">
      <c r="A4" s="5" t="s">
        <v>4</v>
      </c>
      <c r="B4" s="6" t="s">
        <v>227</v>
      </c>
      <c r="C4" s="6"/>
      <c r="D4" s="6"/>
      <c r="E4" s="6"/>
      <c r="F4" s="6"/>
      <c r="G4" s="6"/>
      <c r="H4" s="6"/>
      <c r="I4" s="6"/>
    </row>
    <row r="5" ht="33" customHeight="1" spans="1:9">
      <c r="A5" s="7" t="s">
        <v>6</v>
      </c>
      <c r="B5" s="6" t="s">
        <v>7</v>
      </c>
      <c r="C5" s="6"/>
      <c r="D5" s="6"/>
      <c r="E5" s="6" t="s">
        <v>8</v>
      </c>
      <c r="F5" s="6" t="s">
        <v>9</v>
      </c>
      <c r="G5" s="6"/>
      <c r="H5" s="6"/>
      <c r="I5" s="6"/>
    </row>
    <row r="6" spans="1:9">
      <c r="A6" s="8" t="s">
        <v>10</v>
      </c>
      <c r="B6" s="9" t="s">
        <v>11</v>
      </c>
      <c r="C6" s="10"/>
      <c r="D6" s="6" t="s">
        <v>12</v>
      </c>
      <c r="E6" s="10" t="s">
        <v>13</v>
      </c>
      <c r="F6" s="6" t="s">
        <v>14</v>
      </c>
      <c r="G6" s="9" t="s">
        <v>15</v>
      </c>
      <c r="H6" s="11"/>
      <c r="I6" s="10"/>
    </row>
    <row r="7" spans="1:9">
      <c r="A7" s="12"/>
      <c r="B7" s="6" t="s">
        <v>16</v>
      </c>
      <c r="C7" s="6"/>
      <c r="D7" s="13">
        <v>49.9524</v>
      </c>
      <c r="E7" s="13">
        <v>0</v>
      </c>
      <c r="F7" s="13">
        <v>40</v>
      </c>
      <c r="G7" s="56">
        <f>F7/(D7+E7)*100</f>
        <v>80.0762325734099</v>
      </c>
      <c r="H7" s="57"/>
      <c r="I7" s="64"/>
    </row>
    <row r="8" spans="1:9">
      <c r="A8" s="12"/>
      <c r="B8" s="6" t="s">
        <v>17</v>
      </c>
      <c r="C8" s="6"/>
      <c r="D8" s="13">
        <v>49.9524</v>
      </c>
      <c r="E8" s="13">
        <v>0</v>
      </c>
      <c r="F8" s="13">
        <f>F7</f>
        <v>40</v>
      </c>
      <c r="G8" s="56">
        <f>F8/(D8+E8)*100</f>
        <v>80.0762325734099</v>
      </c>
      <c r="H8" s="57"/>
      <c r="I8" s="64"/>
    </row>
    <row r="9" spans="1:9">
      <c r="A9" s="12"/>
      <c r="B9" s="6" t="s">
        <v>18</v>
      </c>
      <c r="C9" s="6"/>
      <c r="D9" s="13">
        <v>49.9524</v>
      </c>
      <c r="E9" s="13">
        <v>0</v>
      </c>
      <c r="F9" s="13">
        <f>F8</f>
        <v>40</v>
      </c>
      <c r="G9" s="56">
        <f>F9/(D9+E9)*100</f>
        <v>80.0762325734099</v>
      </c>
      <c r="H9" s="57"/>
      <c r="I9" s="64"/>
    </row>
    <row r="10" spans="1:9">
      <c r="A10" s="12"/>
      <c r="B10" s="6" t="s">
        <v>19</v>
      </c>
      <c r="C10" s="6"/>
      <c r="D10" s="6"/>
      <c r="E10" s="16"/>
      <c r="F10" s="16"/>
      <c r="G10" s="9" t="s">
        <v>20</v>
      </c>
      <c r="H10" s="11"/>
      <c r="I10" s="10"/>
    </row>
    <row r="11" spans="1:9">
      <c r="A11" s="15"/>
      <c r="B11" s="6" t="s">
        <v>21</v>
      </c>
      <c r="C11" s="6"/>
      <c r="D11" s="6"/>
      <c r="E11" s="16"/>
      <c r="F11" s="16"/>
      <c r="G11" s="9" t="s">
        <v>20</v>
      </c>
      <c r="H11" s="11"/>
      <c r="I11" s="10"/>
    </row>
    <row r="12" spans="1:9">
      <c r="A12" s="8" t="s">
        <v>22</v>
      </c>
      <c r="B12" s="6" t="s">
        <v>23</v>
      </c>
      <c r="C12" s="6"/>
      <c r="D12" s="6"/>
      <c r="E12" s="6" t="s">
        <v>24</v>
      </c>
      <c r="F12" s="6"/>
      <c r="G12" s="6"/>
      <c r="H12" s="6"/>
      <c r="I12" s="6"/>
    </row>
    <row r="13" ht="17" customHeight="1" spans="1:9">
      <c r="A13" s="12"/>
      <c r="B13" s="153" t="s">
        <v>228</v>
      </c>
      <c r="C13" s="154"/>
      <c r="D13" s="155"/>
      <c r="E13" s="156" t="s">
        <v>229</v>
      </c>
      <c r="F13" s="156"/>
      <c r="G13" s="156"/>
      <c r="H13" s="156"/>
      <c r="I13" s="156"/>
    </row>
    <row r="14" ht="17" customHeight="1" spans="1:9">
      <c r="A14" s="12"/>
      <c r="B14" s="157"/>
      <c r="C14" s="158"/>
      <c r="D14" s="159"/>
      <c r="E14" s="156"/>
      <c r="F14" s="156"/>
      <c r="G14" s="156"/>
      <c r="H14" s="156"/>
      <c r="I14" s="156"/>
    </row>
    <row r="15" ht="17" customHeight="1" spans="1:9">
      <c r="A15" s="12"/>
      <c r="B15" s="157"/>
      <c r="C15" s="158"/>
      <c r="D15" s="159"/>
      <c r="E15" s="156"/>
      <c r="F15" s="156"/>
      <c r="G15" s="156"/>
      <c r="H15" s="156"/>
      <c r="I15" s="156"/>
    </row>
    <row r="16" ht="17" customHeight="1" spans="1:9">
      <c r="A16" s="15"/>
      <c r="B16" s="160"/>
      <c r="C16" s="161"/>
      <c r="D16" s="162"/>
      <c r="E16" s="156"/>
      <c r="F16" s="156"/>
      <c r="G16" s="156"/>
      <c r="H16" s="156"/>
      <c r="I16" s="156"/>
    </row>
    <row r="17" spans="1:9">
      <c r="A17" s="6" t="s">
        <v>27</v>
      </c>
      <c r="B17" s="6" t="s">
        <v>28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51" t="s">
        <v>35</v>
      </c>
    </row>
    <row r="18" spans="1:9">
      <c r="A18" s="6"/>
      <c r="B18" s="8" t="s">
        <v>181</v>
      </c>
      <c r="C18" s="76" t="s">
        <v>37</v>
      </c>
      <c r="D18" s="133" t="s">
        <v>38</v>
      </c>
      <c r="E18" s="134">
        <v>1</v>
      </c>
      <c r="F18" s="134">
        <v>1</v>
      </c>
      <c r="G18" s="135">
        <v>2</v>
      </c>
      <c r="H18" s="135">
        <v>2</v>
      </c>
      <c r="I18" s="51"/>
    </row>
    <row r="19" spans="1:9">
      <c r="A19" s="6"/>
      <c r="B19" s="77"/>
      <c r="C19" s="77"/>
      <c r="D19" s="133" t="s">
        <v>41</v>
      </c>
      <c r="E19" s="134">
        <v>1</v>
      </c>
      <c r="F19" s="134">
        <v>1</v>
      </c>
      <c r="G19" s="135">
        <v>2</v>
      </c>
      <c r="H19" s="135">
        <v>2</v>
      </c>
      <c r="I19" s="51"/>
    </row>
    <row r="20" spans="1:9">
      <c r="A20" s="6"/>
      <c r="B20" s="77"/>
      <c r="C20" s="78"/>
      <c r="D20" s="133" t="s">
        <v>43</v>
      </c>
      <c r="E20" s="134">
        <v>1</v>
      </c>
      <c r="F20" s="134">
        <v>1</v>
      </c>
      <c r="G20" s="135">
        <v>2</v>
      </c>
      <c r="H20" s="135">
        <v>2</v>
      </c>
      <c r="I20" s="51"/>
    </row>
    <row r="21" spans="1:9">
      <c r="A21" s="6"/>
      <c r="B21" s="77"/>
      <c r="C21" s="76" t="s">
        <v>45</v>
      </c>
      <c r="D21" s="133" t="s">
        <v>46</v>
      </c>
      <c r="E21" s="134">
        <v>1</v>
      </c>
      <c r="F21" s="134">
        <v>1</v>
      </c>
      <c r="G21" s="135">
        <v>2</v>
      </c>
      <c r="H21" s="135">
        <v>2</v>
      </c>
      <c r="I21" s="51"/>
    </row>
    <row r="22" spans="1:9">
      <c r="A22" s="6"/>
      <c r="B22" s="77"/>
      <c r="C22" s="78"/>
      <c r="D22" s="133" t="s">
        <v>47</v>
      </c>
      <c r="E22" s="134">
        <v>1</v>
      </c>
      <c r="F22" s="134">
        <v>1</v>
      </c>
      <c r="G22" s="135">
        <v>2</v>
      </c>
      <c r="H22" s="135">
        <v>2</v>
      </c>
      <c r="I22" s="51"/>
    </row>
    <row r="23" spans="1:9">
      <c r="A23" s="6"/>
      <c r="B23" s="8" t="s">
        <v>183</v>
      </c>
      <c r="C23" s="76" t="s">
        <v>49</v>
      </c>
      <c r="D23" s="133" t="s">
        <v>50</v>
      </c>
      <c r="E23" s="134">
        <v>1</v>
      </c>
      <c r="F23" s="134">
        <v>1</v>
      </c>
      <c r="G23" s="135">
        <v>2</v>
      </c>
      <c r="H23" s="135">
        <v>2</v>
      </c>
      <c r="I23" s="51"/>
    </row>
    <row r="24" spans="1:9">
      <c r="A24" s="6"/>
      <c r="B24" s="77"/>
      <c r="C24" s="77"/>
      <c r="D24" s="133" t="s">
        <v>52</v>
      </c>
      <c r="E24" s="134">
        <v>1</v>
      </c>
      <c r="F24" s="138">
        <v>0.8008</v>
      </c>
      <c r="G24" s="135">
        <v>2</v>
      </c>
      <c r="H24" s="139">
        <f t="shared" ref="H24:H29" si="0">F24/E24*G24</f>
        <v>1.6016</v>
      </c>
      <c r="I24" s="51"/>
    </row>
    <row r="25" spans="1:9">
      <c r="A25" s="6"/>
      <c r="B25" s="77"/>
      <c r="C25" s="78"/>
      <c r="D25" s="133" t="s">
        <v>54</v>
      </c>
      <c r="E25" s="134">
        <v>1</v>
      </c>
      <c r="F25" s="138">
        <f>F24</f>
        <v>0.8008</v>
      </c>
      <c r="G25" s="135">
        <v>2</v>
      </c>
      <c r="H25" s="139">
        <f t="shared" si="0"/>
        <v>1.6016</v>
      </c>
      <c r="I25" s="51"/>
    </row>
    <row r="26" spans="1:9">
      <c r="A26" s="6"/>
      <c r="B26" s="77"/>
      <c r="C26" s="76" t="s">
        <v>56</v>
      </c>
      <c r="D26" s="133" t="s">
        <v>50</v>
      </c>
      <c r="E26" s="134">
        <v>1</v>
      </c>
      <c r="F26" s="134">
        <v>1</v>
      </c>
      <c r="G26" s="135">
        <v>1</v>
      </c>
      <c r="H26" s="135">
        <v>1</v>
      </c>
      <c r="I26" s="51"/>
    </row>
    <row r="27" spans="1:9">
      <c r="A27" s="6"/>
      <c r="B27" s="77"/>
      <c r="C27" s="77"/>
      <c r="D27" s="133" t="s">
        <v>57</v>
      </c>
      <c r="E27" s="134">
        <v>1</v>
      </c>
      <c r="F27" s="134">
        <v>1</v>
      </c>
      <c r="G27" s="135">
        <v>2</v>
      </c>
      <c r="H27" s="135">
        <v>2</v>
      </c>
      <c r="I27" s="51"/>
    </row>
    <row r="28" spans="1:9">
      <c r="A28" s="6"/>
      <c r="B28" s="77"/>
      <c r="C28" s="77"/>
      <c r="D28" s="133" t="s">
        <v>59</v>
      </c>
      <c r="E28" s="134">
        <v>1</v>
      </c>
      <c r="F28" s="134">
        <v>1</v>
      </c>
      <c r="G28" s="135">
        <v>1</v>
      </c>
      <c r="H28" s="135">
        <v>1</v>
      </c>
      <c r="I28" s="51"/>
    </row>
    <row r="29" spans="1:9">
      <c r="A29" s="6"/>
      <c r="B29" s="77"/>
      <c r="C29" s="78"/>
      <c r="D29" s="133" t="s">
        <v>60</v>
      </c>
      <c r="E29" s="134">
        <v>1</v>
      </c>
      <c r="F29" s="138">
        <f>F25</f>
        <v>0.8008</v>
      </c>
      <c r="G29" s="135">
        <v>10</v>
      </c>
      <c r="H29" s="139">
        <f t="shared" si="0"/>
        <v>8.008</v>
      </c>
      <c r="I29" s="51"/>
    </row>
    <row r="30" spans="1:9">
      <c r="A30" s="6"/>
      <c r="B30" s="8" t="s">
        <v>230</v>
      </c>
      <c r="C30" s="10" t="s">
        <v>62</v>
      </c>
      <c r="D30" s="133" t="s">
        <v>231</v>
      </c>
      <c r="E30" s="140">
        <v>1</v>
      </c>
      <c r="F30" s="140">
        <v>1</v>
      </c>
      <c r="G30" s="135">
        <v>10</v>
      </c>
      <c r="H30" s="139">
        <v>10</v>
      </c>
      <c r="I30" s="5"/>
    </row>
    <row r="31" spans="1:9">
      <c r="A31" s="6"/>
      <c r="B31" s="12"/>
      <c r="C31" s="10"/>
      <c r="D31" s="133" t="s">
        <v>232</v>
      </c>
      <c r="E31" s="140">
        <v>1</v>
      </c>
      <c r="F31" s="140">
        <v>0</v>
      </c>
      <c r="G31" s="135">
        <v>10</v>
      </c>
      <c r="H31" s="139">
        <v>0</v>
      </c>
      <c r="I31" s="5"/>
    </row>
    <row r="32" spans="1:9">
      <c r="A32" s="6"/>
      <c r="B32" s="12"/>
      <c r="C32" s="10" t="s">
        <v>71</v>
      </c>
      <c r="D32" s="133" t="s">
        <v>192</v>
      </c>
      <c r="E32" s="134">
        <v>1</v>
      </c>
      <c r="F32" s="134" t="s">
        <v>132</v>
      </c>
      <c r="G32" s="135">
        <v>5</v>
      </c>
      <c r="H32" s="139">
        <v>0</v>
      </c>
      <c r="I32" s="5"/>
    </row>
    <row r="33" spans="1:9">
      <c r="A33" s="6"/>
      <c r="B33" s="12"/>
      <c r="C33" s="10"/>
      <c r="D33" s="133" t="s">
        <v>233</v>
      </c>
      <c r="E33" s="134">
        <v>0.8</v>
      </c>
      <c r="F33" s="138">
        <f>F29</f>
        <v>0.8008</v>
      </c>
      <c r="G33" s="135">
        <v>4</v>
      </c>
      <c r="H33" s="139">
        <f>F33/E33*G33</f>
        <v>4.004</v>
      </c>
      <c r="I33" s="5"/>
    </row>
    <row r="34" spans="1:9">
      <c r="A34" s="6"/>
      <c r="B34" s="12"/>
      <c r="C34" s="10"/>
      <c r="D34" s="133" t="s">
        <v>133</v>
      </c>
      <c r="E34" s="134">
        <v>0.6</v>
      </c>
      <c r="F34" s="140" t="s">
        <v>132</v>
      </c>
      <c r="G34" s="135">
        <v>3</v>
      </c>
      <c r="H34" s="139">
        <v>0</v>
      </c>
      <c r="I34" s="5"/>
    </row>
    <row r="35" spans="1:9">
      <c r="A35" s="6"/>
      <c r="B35" s="12"/>
      <c r="C35" s="70" t="s">
        <v>75</v>
      </c>
      <c r="D35" s="51" t="s">
        <v>195</v>
      </c>
      <c r="E35" s="143">
        <v>1</v>
      </c>
      <c r="F35" s="138" t="s">
        <v>132</v>
      </c>
      <c r="G35" s="135">
        <v>10</v>
      </c>
      <c r="H35" s="139">
        <v>0</v>
      </c>
      <c r="I35" s="5"/>
    </row>
    <row r="36" spans="1:9">
      <c r="A36" s="6"/>
      <c r="B36" s="12"/>
      <c r="C36" s="72"/>
      <c r="D36" s="51" t="s">
        <v>196</v>
      </c>
      <c r="E36" s="143">
        <v>0.7</v>
      </c>
      <c r="F36" s="138" t="s">
        <v>132</v>
      </c>
      <c r="G36" s="135">
        <v>6</v>
      </c>
      <c r="H36" s="139">
        <v>0</v>
      </c>
      <c r="I36" s="5"/>
    </row>
    <row r="37" spans="1:9">
      <c r="A37" s="6"/>
      <c r="B37" s="12"/>
      <c r="C37" s="72"/>
      <c r="D37" s="51" t="s">
        <v>197</v>
      </c>
      <c r="E37" s="143">
        <v>0.6</v>
      </c>
      <c r="F37" s="138">
        <f>F29</f>
        <v>0.8008</v>
      </c>
      <c r="G37" s="135">
        <v>3</v>
      </c>
      <c r="H37" s="139">
        <f>F37/E37*G37</f>
        <v>4.004</v>
      </c>
      <c r="I37" s="5"/>
    </row>
    <row r="38" spans="1:9">
      <c r="A38" s="6"/>
      <c r="B38" s="8" t="s">
        <v>222</v>
      </c>
      <c r="C38" s="141" t="s">
        <v>161</v>
      </c>
      <c r="D38" s="133" t="s">
        <v>234</v>
      </c>
      <c r="E38" s="134" t="s">
        <v>235</v>
      </c>
      <c r="F38" s="134" t="s">
        <v>235</v>
      </c>
      <c r="G38" s="140">
        <v>6</v>
      </c>
      <c r="H38" s="140">
        <v>6</v>
      </c>
      <c r="I38" s="5"/>
    </row>
    <row r="39" spans="1:9">
      <c r="A39" s="6"/>
      <c r="B39" s="12"/>
      <c r="C39" s="141" t="s">
        <v>115</v>
      </c>
      <c r="D39" s="133" t="s">
        <v>236</v>
      </c>
      <c r="E39" s="146" t="s">
        <v>237</v>
      </c>
      <c r="F39" s="146" t="s">
        <v>237</v>
      </c>
      <c r="G39" s="140">
        <v>6</v>
      </c>
      <c r="H39" s="140">
        <v>6</v>
      </c>
      <c r="I39" s="5"/>
    </row>
    <row r="40" ht="22.5" spans="1:9">
      <c r="A40" s="6"/>
      <c r="B40" s="12"/>
      <c r="C40" s="141" t="s">
        <v>80</v>
      </c>
      <c r="D40" s="163" t="s">
        <v>238</v>
      </c>
      <c r="E40" s="140" t="s">
        <v>235</v>
      </c>
      <c r="F40" s="140" t="s">
        <v>235</v>
      </c>
      <c r="G40" s="140">
        <v>7</v>
      </c>
      <c r="H40" s="140">
        <v>7</v>
      </c>
      <c r="I40" s="5"/>
    </row>
    <row r="41" spans="1:9">
      <c r="A41" s="6"/>
      <c r="B41" s="12"/>
      <c r="C41" s="141" t="s">
        <v>83</v>
      </c>
      <c r="D41" s="133" t="s">
        <v>239</v>
      </c>
      <c r="E41" s="140" t="s">
        <v>240</v>
      </c>
      <c r="F41" s="140" t="s">
        <v>240</v>
      </c>
      <c r="G41" s="140">
        <v>6</v>
      </c>
      <c r="H41" s="140">
        <v>6</v>
      </c>
      <c r="I41" s="5"/>
    </row>
    <row r="42" ht="22.5" spans="1:9">
      <c r="A42" s="6"/>
      <c r="B42" s="8" t="s">
        <v>205</v>
      </c>
      <c r="C42" s="147" t="s">
        <v>86</v>
      </c>
      <c r="D42" s="133" t="s">
        <v>86</v>
      </c>
      <c r="E42" s="134" t="s">
        <v>88</v>
      </c>
      <c r="F42" s="134" t="s">
        <v>88</v>
      </c>
      <c r="G42" s="140">
        <v>10</v>
      </c>
      <c r="H42" s="140">
        <v>10</v>
      </c>
      <c r="I42" s="5"/>
    </row>
    <row r="43" spans="1:9">
      <c r="A43" s="6" t="s">
        <v>89</v>
      </c>
      <c r="B43" s="6"/>
      <c r="C43" s="6"/>
      <c r="D43" s="6"/>
      <c r="E43" s="6"/>
      <c r="F43" s="6"/>
      <c r="G43" s="6">
        <v>100</v>
      </c>
      <c r="H43" s="164">
        <f>SUM(H18:H42)</f>
        <v>80.2192</v>
      </c>
      <c r="I43" s="5"/>
    </row>
    <row r="44" ht="29" customHeight="1" spans="1:9">
      <c r="A44" s="5" t="s">
        <v>90</v>
      </c>
      <c r="B44" s="20" t="s">
        <v>174</v>
      </c>
      <c r="C44" s="20"/>
      <c r="D44" s="20"/>
      <c r="E44" s="20"/>
      <c r="F44" s="20"/>
      <c r="G44" s="20"/>
      <c r="H44" s="20"/>
      <c r="I44" s="20"/>
    </row>
    <row r="45" ht="18" customHeight="1" spans="1:9">
      <c r="A45" s="3"/>
      <c r="B45" s="3" t="s">
        <v>92</v>
      </c>
      <c r="C45" s="3"/>
      <c r="D45" s="3"/>
      <c r="E45" s="3"/>
      <c r="F45" s="3"/>
      <c r="G45" s="3"/>
      <c r="H45" s="3"/>
      <c r="I45" s="3"/>
    </row>
    <row r="46" ht="45" customHeight="1" spans="1:9">
      <c r="A46" s="49" t="s">
        <v>93</v>
      </c>
      <c r="B46" s="49"/>
      <c r="C46" s="49"/>
      <c r="D46" s="49"/>
      <c r="E46" s="49"/>
      <c r="F46" s="49"/>
      <c r="G46" s="49"/>
      <c r="H46" s="49"/>
      <c r="I46" s="49"/>
    </row>
    <row r="47" spans="1:9">
      <c r="A47" s="3" t="s">
        <v>94</v>
      </c>
      <c r="B47" s="3"/>
      <c r="C47" s="3"/>
      <c r="D47" s="3"/>
      <c r="E47" s="3"/>
      <c r="F47" s="3"/>
      <c r="G47" s="3"/>
      <c r="H47" s="3"/>
      <c r="I47" s="3"/>
    </row>
    <row r="48" ht="27" customHeight="1" spans="1:9">
      <c r="A48" s="49" t="s">
        <v>95</v>
      </c>
      <c r="B48" s="49"/>
      <c r="C48" s="49"/>
      <c r="D48" s="49"/>
      <c r="E48" s="49"/>
      <c r="F48" s="49"/>
      <c r="G48" s="49"/>
      <c r="H48" s="49"/>
      <c r="I48" s="49"/>
    </row>
    <row r="49" ht="37.5" customHeight="1" spans="1:9">
      <c r="A49" s="49" t="s">
        <v>96</v>
      </c>
      <c r="B49" s="49"/>
      <c r="C49" s="49"/>
      <c r="D49" s="49"/>
      <c r="E49" s="49"/>
      <c r="F49" s="49"/>
      <c r="G49" s="49"/>
      <c r="H49" s="49"/>
      <c r="I49" s="49"/>
    </row>
  </sheetData>
  <mergeCells count="39">
    <mergeCell ref="A1:I1"/>
    <mergeCell ref="B4:I4"/>
    <mergeCell ref="B5:D5"/>
    <mergeCell ref="F5:I5"/>
    <mergeCell ref="B6:C6"/>
    <mergeCell ref="G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D12"/>
    <mergeCell ref="E12:I12"/>
    <mergeCell ref="A43:F43"/>
    <mergeCell ref="B44:I44"/>
    <mergeCell ref="A46:I46"/>
    <mergeCell ref="A48:I48"/>
    <mergeCell ref="A49:I49"/>
    <mergeCell ref="A6:A11"/>
    <mergeCell ref="A12:A16"/>
    <mergeCell ref="A17:A42"/>
    <mergeCell ref="B18:B22"/>
    <mergeCell ref="B23:B29"/>
    <mergeCell ref="B30:B37"/>
    <mergeCell ref="B38:B41"/>
    <mergeCell ref="C18:C20"/>
    <mergeCell ref="C21:C22"/>
    <mergeCell ref="C23:C25"/>
    <mergeCell ref="C26:C29"/>
    <mergeCell ref="C30:C31"/>
    <mergeCell ref="C32:C34"/>
    <mergeCell ref="C35:C37"/>
    <mergeCell ref="B13:D16"/>
    <mergeCell ref="E13:I16"/>
  </mergeCells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附件2-1</vt:lpstr>
      <vt:lpstr>附件2-2</vt:lpstr>
      <vt:lpstr>附件2-3</vt:lpstr>
      <vt:lpstr>附件2-4</vt:lpstr>
      <vt:lpstr>附件2-5</vt:lpstr>
      <vt:lpstr>附件2-6</vt:lpstr>
      <vt:lpstr>附件2-7</vt:lpstr>
      <vt:lpstr>附件2-8</vt:lpstr>
      <vt:lpstr>附件2-9</vt:lpstr>
      <vt:lpstr>附件2-11</vt:lpstr>
      <vt:lpstr>附件2-10</vt:lpstr>
      <vt:lpstr>附件2-12</vt:lpstr>
      <vt:lpstr>附件2-13</vt:lpstr>
      <vt:lpstr>附件2-14</vt:lpstr>
      <vt:lpstr>附件2-15</vt:lpstr>
      <vt:lpstr>附件2-16</vt:lpstr>
      <vt:lpstr>附件2-17</vt:lpstr>
      <vt:lpstr>附件2-18</vt:lpstr>
      <vt:lpstr>附件2-19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陈国敏</cp:lastModifiedBy>
  <dcterms:created xsi:type="dcterms:W3CDTF">2006-09-13T11:21:00Z</dcterms:created>
  <cp:lastPrinted>2021-02-07T07:25:00Z</cp:lastPrinted>
  <dcterms:modified xsi:type="dcterms:W3CDTF">2023-09-08T02:09:28Z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81990B5613E042F38E16848964D98553_12</vt:lpwstr>
  </property>
</Properties>
</file>